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showHorizontalScroll="0" showVerticalScroll="0" showSheetTabs="0" xWindow="0" yWindow="0" windowWidth="19440" windowHeight="7755" tabRatio="680" activeTab="1"/>
  </bookViews>
  <sheets>
    <sheet name="Instructions" sheetId="10" r:id="rId1"/>
    <sheet name="CMM Details" sheetId="1" r:id="rId2"/>
    <sheet name="All" sheetId="15" r:id="rId3"/>
    <sheet name="ESTP" sheetId="14" r:id="rId4"/>
    <sheet name="FI,SEP" sheetId="13" r:id="rId5"/>
    <sheet name="ESTP + FI,SEP" sheetId="11" r:id="rId6"/>
    <sheet name="SMID, SUSV+SUH" sheetId="12" r:id="rId7"/>
    <sheet name="Summary" sheetId="9" r:id="rId8"/>
  </sheets>
  <externalReferences>
    <externalReference r:id="rId9"/>
  </externalReferences>
  <definedNames>
    <definedName name="_xlnm._FilterDatabase" localSheetId="1" hidden="1">'CMM Details'!$A$1:$D$19</definedName>
    <definedName name="da_exp_cap" localSheetId="3">[1]Expenditure!#REF!</definedName>
    <definedName name="da_exp_cap" localSheetId="4">[1]Expenditure!#REF!</definedName>
    <definedName name="da_exp_cap">[1]Expenditure!#REF!</definedName>
    <definedName name="da_exp_ord">[1]Expenditure!$A$264:$C$264</definedName>
    <definedName name="DP_ORD" localSheetId="3">[1]Receipts!#REF!</definedName>
    <definedName name="DP_ORD" localSheetId="4">[1]Receipts!#REF!</definedName>
    <definedName name="DP_ORD">[1]Receipts!#REF!</definedName>
    <definedName name="edcucation_cap" localSheetId="3">[1]Receipts!#REF!</definedName>
    <definedName name="edcucation_cap" localSheetId="4">[1]Receipts!#REF!</definedName>
    <definedName name="edcucation_cap">[1]Receipts!#REF!</definedName>
    <definedName name="education_exp_cap">[1]Expenditure!$A$342:$C$342</definedName>
    <definedName name="education_exp_ord">[1]Expenditure!$A$157:$C$157</definedName>
    <definedName name="engg_exp_cap">[1]Expenditure!$A$299:$C$299</definedName>
    <definedName name="engg_exp_ord">[1]Expenditure!$A$85:$C$85</definedName>
    <definedName name="ENGINEERING_CAP" localSheetId="3">[1]Receipts!#REF!</definedName>
    <definedName name="ENGINEERING_CAP" localSheetId="4">[1]Receipts!#REF!</definedName>
    <definedName name="ENGINEERING_CAP">[1]Receipts!#REF!</definedName>
    <definedName name="engineering_ord" localSheetId="3">[1]Receipts!#REF!</definedName>
    <definedName name="engineering_ord" localSheetId="4">[1]Receipts!#REF!</definedName>
    <definedName name="engineering_ord">[1]Receipts!#REF!</definedName>
    <definedName name="GEN_EXP_cap">[1]Expenditure!$A$275:$C$275</definedName>
    <definedName name="gen_exp_ord">[1]Expenditure!$A$52:$C$52</definedName>
    <definedName name="genadmin1112" localSheetId="3">#REF!</definedName>
    <definedName name="genadmin1112" localSheetId="4">#REF!</definedName>
    <definedName name="genadmin1112">#REF!</definedName>
    <definedName name="genadmin1213" localSheetId="3">#REF!</definedName>
    <definedName name="genadmin1213" localSheetId="4">#REF!</definedName>
    <definedName name="genadmin1213">#REF!</definedName>
    <definedName name="genadmin1314" localSheetId="3">#REF!</definedName>
    <definedName name="genadmin1314" localSheetId="4">#REF!</definedName>
    <definedName name="genadmin1314">#REF!</definedName>
    <definedName name="genadmin1415" localSheetId="3">#REF!</definedName>
    <definedName name="genadmin1415" localSheetId="4">#REF!</definedName>
    <definedName name="genadmin1415">#REF!</definedName>
    <definedName name="general_cap" localSheetId="3">[1]Receipts!#REF!</definedName>
    <definedName name="general_cap" localSheetId="4">[1]Receipts!#REF!</definedName>
    <definedName name="general_cap">[1]Receipts!#REF!</definedName>
    <definedName name="lighting_exp_cap">[1]Expenditure!$A$309:$C$309</definedName>
    <definedName name="lighting_exp_ord">[1]Expenditure!$A$101:$C$101</definedName>
    <definedName name="lighting_ord" localSheetId="3">[1]Receipts!#REF!</definedName>
    <definedName name="lighting_ord" localSheetId="4">[1]Receipts!#REF!</definedName>
    <definedName name="lighting_ord">[1]Receipts!#REF!</definedName>
    <definedName name="p">[1]Receipts!#REF!</definedName>
    <definedName name="planning_exp_cap">[1]Expenditure!$A$328:$C$328</definedName>
    <definedName name="planning_exp_ord">[1]Expenditure!$A$122:$C$122</definedName>
    <definedName name="planning_ord" localSheetId="3">[1]Receipts!#REF!</definedName>
    <definedName name="planning_ord" localSheetId="4">[1]Receipts!#REF!</definedName>
    <definedName name="planning_ord">[1]Receipts!#REF!</definedName>
    <definedName name="PLC_CAP" localSheetId="3">[1]Receipts!#REF!</definedName>
    <definedName name="PLC_CAP" localSheetId="4">[1]Receipts!#REF!</definedName>
    <definedName name="PLC_CAP">[1]Receipts!#REF!</definedName>
    <definedName name="plc_exp_cap">[1]Expenditure!$A$348:$C$348</definedName>
    <definedName name="plc_exp_ord">[1]Expenditure!$A$166:$C$166</definedName>
    <definedName name="PLc_ord" localSheetId="3">[1]Receipts!#REF!</definedName>
    <definedName name="PLc_ord" localSheetId="4">[1]Receipts!#REF!</definedName>
    <definedName name="PLc_ord">[1]Receipts!#REF!</definedName>
    <definedName name="_xlnm.Print_Area" localSheetId="1">'CMM Details'!$A$1:$G$19</definedName>
    <definedName name="_xlnm.Print_Area" localSheetId="3">ESTP!$A$1:$L$16</definedName>
    <definedName name="_xlnm.Print_Area" localSheetId="5">'ESTP + FI,SEP'!$A$1:$M$26</definedName>
    <definedName name="_xlnm.Print_Area" localSheetId="4">'FI,SEP'!$A$1:$K$14</definedName>
    <definedName name="_xlnm.Print_Area" localSheetId="0">Instructions!$A$1:$A$14</definedName>
    <definedName name="_xlnm.Print_Area" localSheetId="6">'SMID, SUSV+SUH'!$A$1:$L$40</definedName>
    <definedName name="proj_exp_cap">[1]Expenditure!$A$322:$C$322</definedName>
    <definedName name="proj_exp_ord">[1]Expenditure!$A$112:$C$112</definedName>
    <definedName name="projects_cap" localSheetId="3">[1]Receipts!#REF!</definedName>
    <definedName name="projects_cap" localSheetId="4">[1]Receipts!#REF!</definedName>
    <definedName name="projects_cap">[1]Receipts!#REF!</definedName>
    <definedName name="projects_ord" localSheetId="3">[1]Receipts!#REF!</definedName>
    <definedName name="projects_ord" localSheetId="4">[1]Receipts!#REF!</definedName>
    <definedName name="projects_ord">[1]Receipts!#REF!</definedName>
    <definedName name="S" localSheetId="3">[1]Receipts!#REF!</definedName>
    <definedName name="S" localSheetId="4">[1]Receipts!#REF!</definedName>
    <definedName name="S">[1]Receipts!#REF!</definedName>
    <definedName name="ucd_cap" localSheetId="3">[1]Receipts!#REF!</definedName>
    <definedName name="ucd_cap" localSheetId="4">[1]Receipts!#REF!</definedName>
    <definedName name="ucd_cap">[1]Receipts!#REF!</definedName>
    <definedName name="ucd_exp_cap">[1]Expenditure!$A$337:$C$337</definedName>
    <definedName name="ucd_exp_ord">[1]Expenditure!$A$138:$C$138</definedName>
    <definedName name="ucd_ord" localSheetId="3">[1]Receipts!#REF!</definedName>
    <definedName name="ucd_ord" localSheetId="4">[1]Receipts!#REF!</definedName>
    <definedName name="ucd_ord">[1]Receipts!#REF!</definedName>
    <definedName name="vph_exp_cap">[1]Expenditure!$A$352:$C$352</definedName>
    <definedName name="vph_exp_ord">[1]Expenditure!$A$198:$C$198</definedName>
    <definedName name="vph_ord" localSheetId="3">[1]Receipts!#REF!</definedName>
    <definedName name="vph_ord" localSheetId="4">[1]Receipts!#REF!</definedName>
    <definedName name="vph_ord">[1]Receipts!#REF!</definedName>
    <definedName name="vws_exp_cap">[1]Expenditure!$A$371:$C$371</definedName>
    <definedName name="vws_exp_ord">[1]Expenditure!$A$241:$C$241</definedName>
    <definedName name="watersupply_ord" localSheetId="3">[1]Receipts!#REF!</definedName>
    <definedName name="watersupply_ord" localSheetId="4">[1]Receipts!#REF!</definedName>
    <definedName name="watersupply_ord">[1]Receipts!#REF!</definedName>
    <definedName name="Z_36443EF9_E7EA_4A51_9E3A_76E8A44EEAE7_.wvu.PrintArea" localSheetId="3" hidden="1">ESTP!$A$1:$G$15</definedName>
    <definedName name="Z_36443EF9_E7EA_4A51_9E3A_76E8A44EEAE7_.wvu.PrintArea" localSheetId="5" hidden="1">'ESTP + FI,SEP'!$A$1:$G$27</definedName>
    <definedName name="Z_36443EF9_E7EA_4A51_9E3A_76E8A44EEAE7_.wvu.PrintArea" localSheetId="4" hidden="1">'FI,SEP'!$A$1:$F$15</definedName>
    <definedName name="Z_36443EF9_E7EA_4A51_9E3A_76E8A44EEAE7_.wvu.PrintArea" localSheetId="6" hidden="1">'SMID, SUSV+SUH'!$A$1:$G$40</definedName>
  </definedNames>
  <calcPr calcId="12451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5"/>
  <c r="H15" i="11"/>
  <c r="H13"/>
  <c r="H32" i="12"/>
  <c r="H63" i="15" l="1"/>
  <c r="H55"/>
  <c r="H52"/>
  <c r="H44"/>
  <c r="H35"/>
  <c r="H26"/>
  <c r="H15"/>
  <c r="H12" i="12"/>
  <c r="H26" i="11"/>
  <c r="H29" i="12"/>
  <c r="H21"/>
  <c r="G32"/>
  <c r="G29"/>
  <c r="J8" i="15" l="1"/>
  <c r="G13" i="9" s="1"/>
  <c r="D3"/>
  <c r="D5"/>
  <c r="D4"/>
  <c r="D1" l="1"/>
  <c r="XFD7" i="1"/>
  <c r="XFD8" s="1"/>
  <c r="XFD9" s="1"/>
  <c r="XFD10" s="1"/>
  <c r="XFD11" s="1"/>
  <c r="XFD12" s="1"/>
  <c r="D2" i="9"/>
  <c r="H40" i="12"/>
  <c r="G12" i="9" s="1"/>
  <c r="G14" i="13"/>
  <c r="G10" i="9" s="1"/>
  <c r="H15" i="14"/>
  <c r="H13"/>
  <c r="G13"/>
  <c r="F14" i="13"/>
  <c r="G40" i="12"/>
  <c r="G21"/>
  <c r="G12"/>
  <c r="G26" i="11"/>
  <c r="G13"/>
  <c r="XFD13" i="14" l="1"/>
  <c r="G9" i="9" s="1"/>
  <c r="XFD15" i="1"/>
  <c r="XFD16" s="1"/>
  <c r="XFD14"/>
  <c r="G11" i="9"/>
</calcChain>
</file>

<file path=xl/sharedStrings.xml><?xml version="1.0" encoding="utf-8"?>
<sst xmlns="http://schemas.openxmlformats.org/spreadsheetml/2006/main" count="404" uniqueCount="144">
  <si>
    <t xml:space="preserve">Census Population (2011) </t>
  </si>
  <si>
    <t>Name of the State</t>
  </si>
  <si>
    <t>Name of the ULB</t>
  </si>
  <si>
    <t>%</t>
  </si>
  <si>
    <t>Name of the Municipal Commissioner / Executive Officer of the ULB</t>
  </si>
  <si>
    <t>Postal Address of the ULB (with Pincode)</t>
  </si>
  <si>
    <t>Total Marks Obtained</t>
  </si>
  <si>
    <t>Total</t>
  </si>
  <si>
    <t>Last Municipal Election Held (Year)</t>
  </si>
  <si>
    <t xml:space="preserve">  </t>
  </si>
  <si>
    <t>State</t>
  </si>
  <si>
    <t>ULB</t>
  </si>
  <si>
    <t>Maximum Marks</t>
  </si>
  <si>
    <t>Contact / Mobile No.</t>
  </si>
  <si>
    <t>Email Address</t>
  </si>
  <si>
    <t>Year of Incentive Claim</t>
  </si>
  <si>
    <t>Name of the CMM</t>
  </si>
  <si>
    <t>General Profile of the CMM of DAY-NULM</t>
  </si>
  <si>
    <t>Date of Joining</t>
  </si>
  <si>
    <t xml:space="preserve">Components Concerned </t>
  </si>
  <si>
    <t>Component</t>
  </si>
  <si>
    <t>Variable</t>
  </si>
  <si>
    <t xml:space="preserve">KRA - CMMs (100%) </t>
  </si>
  <si>
    <t>Training</t>
  </si>
  <si>
    <t>(a)</t>
  </si>
  <si>
    <t>% of no. of People Trained Vs Targeted in ESTP covered ULBs</t>
  </si>
  <si>
    <t>(b)</t>
  </si>
  <si>
    <t>% of no. of Woment Trained Vs 30% of Target in ESTP covered ULBs</t>
  </si>
  <si>
    <t>©</t>
  </si>
  <si>
    <t>% of target of SC, ST, Minorities &amp; Differently-abled trained in ESTP covered ULBs</t>
  </si>
  <si>
    <t>Certification</t>
  </si>
  <si>
    <t>% of no. of people certified Vs trained</t>
  </si>
  <si>
    <t>% of no. of Certifications uploaded Vs Trained</t>
  </si>
  <si>
    <t>Placement</t>
  </si>
  <si>
    <t>% of no. of people employed vs trained</t>
  </si>
  <si>
    <t xml:space="preserve">% of no. of people self employed vs trained </t>
  </si>
  <si>
    <t>Adhaar Seeding</t>
  </si>
  <si>
    <t>Financial Performance</t>
  </si>
  <si>
    <t xml:space="preserve">SEP (50%) </t>
  </si>
  <si>
    <t>SEP (I)</t>
  </si>
  <si>
    <t>SEP (G)</t>
  </si>
  <si>
    <t>SHG -BL</t>
  </si>
  <si>
    <t>Interest Subsidy</t>
  </si>
  <si>
    <t>% of Interest subvention disbursed vs estimated subsidy to be disbursed</t>
  </si>
  <si>
    <t>Av. Size of Loan</t>
  </si>
  <si>
    <t>SMID (50%)</t>
  </si>
  <si>
    <t>SHG</t>
  </si>
  <si>
    <t>% of Target achieved in no. of SHGs formation</t>
  </si>
  <si>
    <t>% of Target achieved in Revolving fund Disbursion</t>
  </si>
  <si>
    <t>% of Target achieved in SHG Training</t>
  </si>
  <si>
    <t>ALI</t>
  </si>
  <si>
    <t>% of Target achieved in No. of ALF formation</t>
  </si>
  <si>
    <t>% of Target achieved in revolving fund Disbursion</t>
  </si>
  <si>
    <t>CLF</t>
  </si>
  <si>
    <t>% of Target achieved in No. of CLF formation</t>
  </si>
  <si>
    <t>SUH (25%)</t>
  </si>
  <si>
    <t>Input</t>
  </si>
  <si>
    <t>% target achieved of no. of Shelters Constructed against the Sanctioned</t>
  </si>
  <si>
    <t>% of Completion of MIS entry against the completion of Survey of homeless</t>
  </si>
  <si>
    <t>Output</t>
  </si>
  <si>
    <t>% target achieved for no. of Shelters Operational against Sanctioned</t>
  </si>
  <si>
    <t>% of no. of Updation of Profile against operationed SUH</t>
  </si>
  <si>
    <t>(d)</t>
  </si>
  <si>
    <t>% target achieved for Training for Shelther's staff</t>
  </si>
  <si>
    <t>SUSV (25%)</t>
  </si>
  <si>
    <t>% of Target achieved for Street Vendo Survey Conducted</t>
  </si>
  <si>
    <t>% of Target achieved for of Issue of ID Cards vs Surveyed vendors</t>
  </si>
  <si>
    <t>% of Street Vending Plans Prepared for ULBs</t>
  </si>
  <si>
    <t>% of surveyed vendors covered under SHG, EST&amp;P,SEP (I or G), or Social Scheme</t>
  </si>
  <si>
    <t>% of Projects &amp; Proposals for Infrastructure Development against the target</t>
  </si>
  <si>
    <t>Yes</t>
  </si>
  <si>
    <t>No</t>
  </si>
  <si>
    <t>% of no. of benificiary mobilized in GTC out of target (10)</t>
  </si>
  <si>
    <t>Actual Status</t>
  </si>
  <si>
    <t>EST&amp;P</t>
  </si>
  <si>
    <t>FI, SEP</t>
  </si>
  <si>
    <t>EST&amp;P and FI, SEP</t>
  </si>
  <si>
    <t>SMID, SUSV+SUH</t>
  </si>
  <si>
    <t>KRA Scrore</t>
  </si>
  <si>
    <t>Instructions to CMMs for Incentive Claims Response</t>
  </si>
  <si>
    <t>Incentive yes or not</t>
  </si>
  <si>
    <t>Name of CMM</t>
  </si>
  <si>
    <t>Component Concerned</t>
  </si>
  <si>
    <t xml:space="preserve">Mobile No. </t>
  </si>
  <si>
    <t>% of No. of Applications recommended by the task force vs Targeted for SEP (I)</t>
  </si>
  <si>
    <t>% of No. of Loans Disbursed vs Applications Recommended for SEP (I)</t>
  </si>
  <si>
    <t>% of No. of Applications recommended by the task force vs Targeted for SEP (G)</t>
  </si>
  <si>
    <t>% of No. of Loans Disbursed vs Applications Recommended for SEP (G)</t>
  </si>
  <si>
    <t>% of No. of Loans Disbursed to SHG</t>
  </si>
  <si>
    <t>% of Average size of Loan Disbursed for SEP (I) Vs Max Loan Limit</t>
  </si>
  <si>
    <t>% of Average size of Loan Disbursed for SEP (G) Vs Max Loan Limit</t>
  </si>
  <si>
    <t>% of Average size of Loan Disbursed for SHG-BL Vs Vs Max Loan Limit</t>
  </si>
  <si>
    <t>EST&amp;P (50%)</t>
  </si>
  <si>
    <t>% of Adhaar Seeding on MIS Portal</t>
  </si>
  <si>
    <t xml:space="preserve">7. After successfully generated Summary Sheet, take print out of (a) CMM Details sheet, (b) Corresponding Component Sheet and © Summary Sheet.  </t>
  </si>
  <si>
    <t>9. Subject of the mail will be "CMM Name - ULB Name - KRA Month Year." e.g. "Ravi-Buxar-KRA-Feb 2018"</t>
  </si>
  <si>
    <t>1. Fill the CMM Details.</t>
  </si>
  <si>
    <t xml:space="preserve">3. Then click on the corresponding component icon and fill the details in that component sheet. </t>
  </si>
  <si>
    <t>4. All data must be entered as per MIS entry only.</t>
  </si>
  <si>
    <t>5. All data in corresponding component will be in % in numeric form.</t>
  </si>
  <si>
    <t xml:space="preserve">6. Based on the data provided by the CMM on corresponding component, automatically a system generated Summary Sheet will created. </t>
  </si>
  <si>
    <t>% of Shelter refurbished agianst Sanction</t>
  </si>
  <si>
    <t>% target achieved for Formation for SMC</t>
  </si>
  <si>
    <t xml:space="preserve">(d) </t>
  </si>
  <si>
    <t>% of target achived for Shelter's Staff done</t>
  </si>
  <si>
    <t>% target achived of Shelter Management Committee (SMC) formed</t>
  </si>
  <si>
    <t>% target achieved for conducting survey of Homeless</t>
  </si>
  <si>
    <t>(e)</t>
  </si>
  <si>
    <t>Input/Output</t>
  </si>
  <si>
    <t>(f)</t>
  </si>
  <si>
    <t>Santioned Case</t>
  </si>
  <si>
    <t>Refurbishment Case</t>
  </si>
  <si>
    <t>None</t>
  </si>
  <si>
    <t>Adhaar Seeding %</t>
  </si>
  <si>
    <t xml:space="preserve">Financial Performance </t>
  </si>
  <si>
    <t>Scoring Pattern and Abbrevivation ---- EST&amp;P</t>
  </si>
  <si>
    <t>Scoring Pattern and Abbrevivation --- FI - SEP</t>
  </si>
  <si>
    <t>EST&amp;P (100%)</t>
  </si>
  <si>
    <t xml:space="preserve">FI - SEP (100%) </t>
  </si>
  <si>
    <t>Component Wise Analysis of NULM (Bihar) --- SUSV, SUH, SMID</t>
  </si>
  <si>
    <t xml:space="preserve">11. Failing to report on or before the last date for claiming the incentive will be marked 0 (Zero) mark defaultly. </t>
  </si>
  <si>
    <t>% of no. of People employed vs trained</t>
  </si>
  <si>
    <t xml:space="preserve">% of no. of People self employed vs trained </t>
  </si>
  <si>
    <t>Civic Status of the ULB                                                       (M Corp/ M Council/ NP)</t>
  </si>
  <si>
    <t>ALL Component</t>
  </si>
  <si>
    <t>Scoring Pattern and Abbrevivation --- All Components</t>
  </si>
  <si>
    <t>EST&amp;P (20%)</t>
  </si>
  <si>
    <t>Formula for Summary Sheet Below</t>
  </si>
  <si>
    <t>Total Expenditure as % of Total Transfer</t>
  </si>
  <si>
    <t xml:space="preserve">SEP (20%) </t>
  </si>
  <si>
    <t>SMID (20%)</t>
  </si>
  <si>
    <t>SUH (20%)</t>
  </si>
  <si>
    <t>SUSV (20%)</t>
  </si>
  <si>
    <t>Whether SDC centre available for EST&amp;P? Yes or No</t>
  </si>
  <si>
    <t>Whether Construction of New Shelter Sanctioned for ULBs in SUH? Yes or No</t>
  </si>
  <si>
    <t>Whether Refurbishment of existing SUH sanctioned to ULBs? Yes or No</t>
  </si>
  <si>
    <t>Total Expenditure as % of Total Fund Released</t>
  </si>
  <si>
    <t xml:space="preserve">Total Expenditure as % of Total Fund Released </t>
  </si>
  <si>
    <t>Scoring Pattern and Abbrevivation ---  EST&amp;P, SEP</t>
  </si>
  <si>
    <t>% of no. of benificiary mobilized in GTC out of target (40)</t>
  </si>
  <si>
    <t>% of no. of benificiary mobilized in GTP out of target (40)</t>
  </si>
  <si>
    <t xml:space="preserve">2. Select the name of Component carefully. </t>
  </si>
  <si>
    <t xml:space="preserve">8. Self attest these 3 sheets, scan it and mail to daysulmbihar@gmail.com, manoj.kumar@visioneis.org and CC- gaurav.kumar@visioneis.org along with the soft copy of the same. </t>
  </si>
  <si>
    <t>10. Last date of submitting the Claim for incentive is 7th March 2018.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</si>
</sst>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99FF66"/>
      </right>
      <top style="medium">
        <color indexed="64"/>
      </top>
      <bottom style="hair">
        <color rgb="FF99FF66"/>
      </bottom>
      <diagonal/>
    </border>
    <border>
      <left style="hair">
        <color rgb="FF99FF66"/>
      </left>
      <right style="hair">
        <color rgb="FF99FF66"/>
      </right>
      <top style="medium">
        <color indexed="64"/>
      </top>
      <bottom style="hair">
        <color rgb="FF99FF66"/>
      </bottom>
      <diagonal/>
    </border>
    <border>
      <left style="hair">
        <color rgb="FF99FF66"/>
      </left>
      <right style="medium">
        <color indexed="64"/>
      </right>
      <top style="medium">
        <color indexed="64"/>
      </top>
      <bottom style="hair">
        <color rgb="FF99FF66"/>
      </bottom>
      <diagonal/>
    </border>
    <border>
      <left style="medium">
        <color indexed="64"/>
      </left>
      <right style="hair">
        <color rgb="FF99FF66"/>
      </right>
      <top style="hair">
        <color rgb="FF99FF66"/>
      </top>
      <bottom style="hair">
        <color rgb="FF99FF66"/>
      </bottom>
      <diagonal/>
    </border>
    <border>
      <left style="hair">
        <color rgb="FF99FF66"/>
      </left>
      <right style="hair">
        <color rgb="FF99FF66"/>
      </right>
      <top style="hair">
        <color rgb="FF99FF66"/>
      </top>
      <bottom style="hair">
        <color rgb="FF99FF66"/>
      </bottom>
      <diagonal/>
    </border>
    <border>
      <left style="hair">
        <color rgb="FF99FF66"/>
      </left>
      <right style="medium">
        <color indexed="64"/>
      </right>
      <top style="hair">
        <color rgb="FF99FF66"/>
      </top>
      <bottom style="hair">
        <color rgb="FF99FF66"/>
      </bottom>
      <diagonal/>
    </border>
    <border>
      <left style="medium">
        <color indexed="64"/>
      </left>
      <right style="hair">
        <color rgb="FF99FF66"/>
      </right>
      <top style="hair">
        <color rgb="FF99FF66"/>
      </top>
      <bottom style="medium">
        <color indexed="64"/>
      </bottom>
      <diagonal/>
    </border>
    <border>
      <left style="hair">
        <color rgb="FF99FF66"/>
      </left>
      <right style="hair">
        <color rgb="FF99FF66"/>
      </right>
      <top style="hair">
        <color rgb="FF99FF66"/>
      </top>
      <bottom style="medium">
        <color indexed="64"/>
      </bottom>
      <diagonal/>
    </border>
    <border>
      <left style="hair">
        <color rgb="FF99FF66"/>
      </left>
      <right style="medium">
        <color indexed="64"/>
      </right>
      <top style="hair">
        <color rgb="FF99FF6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2" borderId="9" applyNumberFormat="0" applyAlignment="0" applyProtection="0"/>
    <xf numFmtId="0" fontId="10" fillId="8" borderId="11" applyNumberFormat="0" applyFont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indent="5"/>
    </xf>
    <xf numFmtId="0" fontId="6" fillId="4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0" xfId="0" applyFont="1"/>
    <xf numFmtId="0" fontId="16" fillId="0" borderId="1" xfId="0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/>
    <xf numFmtId="0" fontId="16" fillId="0" borderId="0" xfId="0" applyFont="1" applyAlignment="1"/>
    <xf numFmtId="0" fontId="14" fillId="0" borderId="1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/>
    </xf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0" xfId="4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/>
    <xf numFmtId="0" fontId="0" fillId="0" borderId="0" xfId="0" quotePrefix="1" applyAlignment="1" applyProtection="1">
      <alignment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10" borderId="11" xfId="3" applyFont="1" applyFill="1" applyAlignment="1">
      <alignment horizontal="left" vertical="center"/>
    </xf>
    <xf numFmtId="0" fontId="14" fillId="0" borderId="30" xfId="0" applyFont="1" applyBorder="1" applyProtection="1">
      <protection hidden="1"/>
    </xf>
    <xf numFmtId="0" fontId="14" fillId="0" borderId="36" xfId="0" applyFont="1" applyBorder="1" applyProtection="1">
      <protection hidden="1"/>
    </xf>
    <xf numFmtId="0" fontId="14" fillId="0" borderId="37" xfId="0" applyFont="1" applyBorder="1" applyProtection="1"/>
    <xf numFmtId="0" fontId="14" fillId="0" borderId="5" xfId="0" applyFont="1" applyBorder="1" applyProtection="1"/>
    <xf numFmtId="0" fontId="14" fillId="0" borderId="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Protection="1"/>
    <xf numFmtId="0" fontId="14" fillId="0" borderId="4" xfId="0" applyFont="1" applyBorder="1" applyAlignment="1" applyProtection="1">
      <alignment horizontal="center" vertical="center"/>
    </xf>
    <xf numFmtId="0" fontId="16" fillId="0" borderId="1" xfId="0" applyFont="1" applyBorder="1" applyProtection="1"/>
    <xf numFmtId="0" fontId="15" fillId="0" borderId="2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4" fillId="0" borderId="35" xfId="0" applyFont="1" applyBorder="1" applyProtection="1"/>
    <xf numFmtId="0" fontId="14" fillId="0" borderId="38" xfId="0" applyFont="1" applyBorder="1" applyProtection="1"/>
    <xf numFmtId="0" fontId="14" fillId="0" borderId="30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/>
    </xf>
    <xf numFmtId="0" fontId="5" fillId="0" borderId="0" xfId="0" applyFont="1"/>
    <xf numFmtId="0" fontId="14" fillId="0" borderId="1" xfId="0" applyFont="1" applyBorder="1" applyProtection="1">
      <protection locked="0"/>
    </xf>
    <xf numFmtId="0" fontId="14" fillId="0" borderId="1" xfId="0" applyFont="1" applyBorder="1" applyProtection="1">
      <protection hidden="1"/>
    </xf>
    <xf numFmtId="0" fontId="16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10" borderId="11" xfId="3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/>
    </xf>
    <xf numFmtId="0" fontId="7" fillId="7" borderId="18" xfId="0" applyFont="1" applyFill="1" applyBorder="1" applyAlignment="1" applyProtection="1">
      <alignment horizontal="center" vertical="center"/>
    </xf>
    <xf numFmtId="0" fontId="7" fillId="7" borderId="19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5" fontId="1" fillId="0" borderId="21" xfId="0" applyNumberFormat="1" applyFont="1" applyBorder="1" applyAlignment="1" applyProtection="1">
      <alignment horizontal="center" vertical="center" wrapText="1"/>
      <protection locked="0"/>
    </xf>
    <xf numFmtId="15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1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0" fontId="6" fillId="5" borderId="21" xfId="2" applyFont="1" applyFill="1" applyBorder="1" applyAlignment="1" applyProtection="1">
      <alignment horizontal="center" vertical="center" wrapText="1"/>
      <protection locked="0"/>
    </xf>
    <xf numFmtId="0" fontId="6" fillId="5" borderId="22" xfId="2" applyFont="1" applyFill="1" applyBorder="1" applyAlignment="1" applyProtection="1">
      <alignment horizontal="center" vertical="center" wrapText="1"/>
      <protection locked="0"/>
    </xf>
    <xf numFmtId="0" fontId="19" fillId="0" borderId="21" xfId="4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textRotation="90"/>
    </xf>
    <xf numFmtId="0" fontId="16" fillId="0" borderId="7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90" wrapText="1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textRotation="90"/>
    </xf>
    <xf numFmtId="0" fontId="14" fillId="0" borderId="32" xfId="0" applyFont="1" applyBorder="1" applyAlignment="1" applyProtection="1">
      <alignment horizontal="center" vertical="center" textRotation="90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textRotation="90"/>
    </xf>
    <xf numFmtId="0" fontId="14" fillId="0" borderId="31" xfId="0" applyFont="1" applyBorder="1" applyAlignment="1" applyProtection="1">
      <alignment horizontal="center" vertical="center" textRotation="90"/>
    </xf>
    <xf numFmtId="0" fontId="14" fillId="0" borderId="7" xfId="0" applyFont="1" applyBorder="1" applyAlignment="1" applyProtection="1">
      <alignment horizontal="center" vertical="center" textRotation="90"/>
    </xf>
    <xf numFmtId="0" fontId="14" fillId="0" borderId="5" xfId="0" applyFont="1" applyBorder="1" applyAlignment="1" applyProtection="1">
      <alignment horizontal="center" vertical="center" textRotation="90"/>
    </xf>
    <xf numFmtId="0" fontId="14" fillId="0" borderId="1" xfId="0" applyFont="1" applyBorder="1" applyAlignment="1" applyProtection="1">
      <alignment horizontal="center" vertical="center" textRotation="90"/>
    </xf>
    <xf numFmtId="0" fontId="14" fillId="0" borderId="1" xfId="0" applyFont="1" applyBorder="1" applyAlignment="1" applyProtection="1">
      <alignment horizontal="center" vertical="center" textRotation="90" wrapText="1"/>
    </xf>
    <xf numFmtId="0" fontId="14" fillId="0" borderId="4" xfId="0" applyFont="1" applyBorder="1" applyAlignment="1" applyProtection="1">
      <alignment horizontal="center" vertical="center" textRotation="90" wrapText="1"/>
    </xf>
    <xf numFmtId="0" fontId="14" fillId="0" borderId="7" xfId="0" applyFont="1" applyBorder="1" applyAlignment="1" applyProtection="1">
      <alignment horizontal="center" vertical="center" textRotation="90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0" fontId="4" fillId="3" borderId="4" xfId="0" applyFont="1" applyFill="1" applyBorder="1" applyAlignment="1" applyProtection="1">
      <alignment horizontal="center" vertical="center" wrapText="1"/>
      <protection locked="0" hidden="1"/>
    </xf>
    <xf numFmtId="0" fontId="4" fillId="3" borderId="5" xfId="0" applyFont="1" applyFill="1" applyBorder="1" applyAlignment="1" applyProtection="1">
      <alignment horizontal="center" vertical="center" wrapText="1"/>
      <protection locked="0" hidden="1"/>
    </xf>
    <xf numFmtId="0" fontId="4" fillId="6" borderId="4" xfId="0" applyFont="1" applyFill="1" applyBorder="1" applyAlignment="1" applyProtection="1">
      <alignment horizontal="center" vertical="center" wrapText="1"/>
      <protection locked="0" hidden="1"/>
    </xf>
    <xf numFmtId="0" fontId="4" fillId="6" borderId="5" xfId="0" applyFont="1" applyFill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13" fillId="0" borderId="27" xfId="0" applyFont="1" applyBorder="1" applyAlignment="1" applyProtection="1">
      <alignment horizontal="left"/>
      <protection hidden="1"/>
    </xf>
    <xf numFmtId="0" fontId="13" fillId="0" borderId="28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30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 horizontal="left"/>
      <protection hidden="1"/>
    </xf>
    <xf numFmtId="0" fontId="13" fillId="0" borderId="41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</cellXfs>
  <cellStyles count="5">
    <cellStyle name="Check Cell" xfId="2" builtinId="23"/>
    <cellStyle name="Hyperlink" xfId="4" builtinId="8"/>
    <cellStyle name="Normal" xfId="0" builtinId="0"/>
    <cellStyle name="Normal 2" xfId="1"/>
    <cellStyle name="Note" xfId="3" builtinId="10"/>
  </cellStyles>
  <dxfs count="0"/>
  <tableStyles count="0" defaultTableStyle="TableStyleMedium2" defaultPivotStyle="PivotStyleLight16"/>
  <colors>
    <mruColors>
      <color rgb="FF99FF66"/>
      <color rgb="FFFA6C8E"/>
      <color rgb="FFFFCC66"/>
      <color rgb="FFFF9900"/>
      <color rgb="FFCC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CMMs%20KRA.xlsx#Summary!A1" TargetMode="External"/><Relationship Id="rId1" Type="http://schemas.openxmlformats.org/officeDocument/2006/relationships/hyperlink" Target="CMMs%20KRA.xlsx#'CMM Details'!A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CMMs%20KRA.xlsx#'FI,SEP'!A1" TargetMode="External"/><Relationship Id="rId7" Type="http://schemas.openxmlformats.org/officeDocument/2006/relationships/hyperlink" Target="CMMs%20KRA.xlsx#All!A1" TargetMode="External"/><Relationship Id="rId2" Type="http://schemas.openxmlformats.org/officeDocument/2006/relationships/hyperlink" Target="CMMs%20KRA.xlsx#ESTP!A1" TargetMode="External"/><Relationship Id="rId1" Type="http://schemas.openxmlformats.org/officeDocument/2006/relationships/hyperlink" Target="CMMs%20KRA.xlsx#Instructions!A1" TargetMode="External"/><Relationship Id="rId6" Type="http://schemas.openxmlformats.org/officeDocument/2006/relationships/hyperlink" Target="CMMs%20KRA.xlsx#Summary!A1" TargetMode="External"/><Relationship Id="rId5" Type="http://schemas.openxmlformats.org/officeDocument/2006/relationships/hyperlink" Target="CMMs%20KRA.xlsx#'SMID, SUSV+SUH'!A1" TargetMode="External"/><Relationship Id="rId4" Type="http://schemas.openxmlformats.org/officeDocument/2006/relationships/hyperlink" Target="CMMs%20KRA.xlsx#'ESTP + FI,SEP'!A1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CMMs%20KRA.xlsx#'CMM Details'!A1" TargetMode="External"/><Relationship Id="rId1" Type="http://schemas.openxmlformats.org/officeDocument/2006/relationships/hyperlink" Target="CMMs%20KRA.xlsx#Summary!A1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CMMs%20KRA.xlsx#Summary!A1" TargetMode="External"/><Relationship Id="rId1" Type="http://schemas.openxmlformats.org/officeDocument/2006/relationships/hyperlink" Target="CMMs%20KRA.xlsx#'CMM Details'!A1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CMMs%20KRA.xlsx#Summary!A1" TargetMode="External"/><Relationship Id="rId1" Type="http://schemas.openxmlformats.org/officeDocument/2006/relationships/hyperlink" Target="CMMs%20KRA.xlsx#'CMM Details'!A1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CMMs%20KRA.xlsx#Summary!A1" TargetMode="External"/><Relationship Id="rId1" Type="http://schemas.openxmlformats.org/officeDocument/2006/relationships/hyperlink" Target="CMMs%20KRA.xlsx#'CMM Details'!A1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CMMs%20KRA.xlsx#Summary!A1" TargetMode="External"/><Relationship Id="rId1" Type="http://schemas.openxmlformats.org/officeDocument/2006/relationships/hyperlink" Target="CMMs%20KRA.xlsx#'CMM Details'!A1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CMMs%20KRA.xlsx#'CMM Details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0</xdr:row>
      <xdr:rowOff>38100</xdr:rowOff>
    </xdr:from>
    <xdr:to>
      <xdr:col>5</xdr:col>
      <xdr:colOff>485775</xdr:colOff>
      <xdr:row>2</xdr:row>
      <xdr:rowOff>9525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039224" y="38100"/>
          <a:ext cx="2619376" cy="438150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 Details</a:t>
          </a:r>
        </a:p>
        <a:p>
          <a:pPr algn="l"/>
          <a:endParaRPr lang="en-IN" sz="1100"/>
        </a:p>
      </xdr:txBody>
    </xdr:sp>
    <xdr:clientData/>
  </xdr:twoCellAnchor>
  <xdr:twoCellAnchor>
    <xdr:from>
      <xdr:col>1</xdr:col>
      <xdr:colOff>332476</xdr:colOff>
      <xdr:row>3</xdr:row>
      <xdr:rowOff>0</xdr:rowOff>
    </xdr:from>
    <xdr:to>
      <xdr:col>5</xdr:col>
      <xdr:colOff>513452</xdr:colOff>
      <xdr:row>5</xdr:row>
      <xdr:rowOff>61283</xdr:rowOff>
    </xdr:to>
    <xdr:sp macro="" textlink="">
      <xdr:nvSpPr>
        <xdr:cNvPr id="5" name="Oval 4">
          <a:hlinkClick xmlns:r="http://schemas.openxmlformats.org/officeDocument/2006/relationships" r:id="rId2"/>
        </xdr:cNvPr>
        <xdr:cNvSpPr/>
      </xdr:nvSpPr>
      <xdr:spPr>
        <a:xfrm>
          <a:off x="9066721" y="584080"/>
          <a:ext cx="2625127" cy="438689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426255</xdr:colOff>
      <xdr:row>1</xdr:row>
      <xdr:rowOff>146970</xdr:rowOff>
    </xdr:to>
    <xdr:sp macro="" textlink="">
      <xdr:nvSpPr>
        <xdr:cNvPr id="14" name="Oval 13">
          <a:hlinkClick xmlns:r="http://schemas.openxmlformats.org/officeDocument/2006/relationships" r:id="rId1"/>
        </xdr:cNvPr>
        <xdr:cNvSpPr/>
      </xdr:nvSpPr>
      <xdr:spPr>
        <a:xfrm>
          <a:off x="8023412" y="0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Instructions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6</xdr:col>
      <xdr:colOff>426255</xdr:colOff>
      <xdr:row>3</xdr:row>
      <xdr:rowOff>180588</xdr:rowOff>
    </xdr:to>
    <xdr:sp macro="" textlink="">
      <xdr:nvSpPr>
        <xdr:cNvPr id="15" name="Oval 14">
          <a:hlinkClick xmlns:r="http://schemas.openxmlformats.org/officeDocument/2006/relationships" r:id="rId2"/>
        </xdr:cNvPr>
        <xdr:cNvSpPr/>
      </xdr:nvSpPr>
      <xdr:spPr>
        <a:xfrm>
          <a:off x="8023412" y="683559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EST&amp;P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6</xdr:col>
      <xdr:colOff>426255</xdr:colOff>
      <xdr:row>5</xdr:row>
      <xdr:rowOff>180587</xdr:rowOff>
    </xdr:to>
    <xdr:sp macro="" textlink="">
      <xdr:nvSpPr>
        <xdr:cNvPr id="16" name="Oval 15">
          <a:hlinkClick xmlns:r="http://schemas.openxmlformats.org/officeDocument/2006/relationships" r:id="rId3"/>
        </xdr:cNvPr>
        <xdr:cNvSpPr/>
      </xdr:nvSpPr>
      <xdr:spPr>
        <a:xfrm>
          <a:off x="8023412" y="1423147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FI,SEP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426255</xdr:colOff>
      <xdr:row>7</xdr:row>
      <xdr:rowOff>180588</xdr:rowOff>
    </xdr:to>
    <xdr:sp macro="" textlink="">
      <xdr:nvSpPr>
        <xdr:cNvPr id="18" name="Oval 17">
          <a:hlinkClick xmlns:r="http://schemas.openxmlformats.org/officeDocument/2006/relationships" r:id="rId4"/>
        </xdr:cNvPr>
        <xdr:cNvSpPr/>
      </xdr:nvSpPr>
      <xdr:spPr>
        <a:xfrm>
          <a:off x="8023412" y="2129118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750" b="1"/>
            <a:t>EST&amp;P+FI,SEP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426255</xdr:colOff>
      <xdr:row>9</xdr:row>
      <xdr:rowOff>180588</xdr:rowOff>
    </xdr:to>
    <xdr:sp macro="" textlink="">
      <xdr:nvSpPr>
        <xdr:cNvPr id="19" name="Oval 18">
          <a:hlinkClick xmlns:r="http://schemas.openxmlformats.org/officeDocument/2006/relationships" r:id="rId5"/>
        </xdr:cNvPr>
        <xdr:cNvSpPr/>
      </xdr:nvSpPr>
      <xdr:spPr>
        <a:xfrm>
          <a:off x="8023412" y="2779059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 b="1"/>
            <a:t>SMID,SUSV+SUH</a:t>
          </a:r>
        </a:p>
      </xdr:txBody>
    </xdr:sp>
    <xdr:clientData/>
  </xdr:twoCellAnchor>
  <xdr:twoCellAnchor>
    <xdr:from>
      <xdr:col>4</xdr:col>
      <xdr:colOff>19050</xdr:colOff>
      <xdr:row>12</xdr:row>
      <xdr:rowOff>152400</xdr:rowOff>
    </xdr:from>
    <xdr:to>
      <xdr:col>6</xdr:col>
      <xdr:colOff>445305</xdr:colOff>
      <xdr:row>12</xdr:row>
      <xdr:rowOff>657225</xdr:rowOff>
    </xdr:to>
    <xdr:sp macro="" textlink="">
      <xdr:nvSpPr>
        <xdr:cNvPr id="21" name="Oval 20">
          <a:hlinkClick xmlns:r="http://schemas.openxmlformats.org/officeDocument/2006/relationships" r:id="rId6"/>
        </xdr:cNvPr>
        <xdr:cNvSpPr/>
      </xdr:nvSpPr>
      <xdr:spPr>
        <a:xfrm>
          <a:off x="8048625" y="4276725"/>
          <a:ext cx="2074080" cy="504825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  <xdr:twoCellAnchor>
    <xdr:from>
      <xdr:col>4</xdr:col>
      <xdr:colOff>19050</xdr:colOff>
      <xdr:row>10</xdr:row>
      <xdr:rowOff>200026</xdr:rowOff>
    </xdr:from>
    <xdr:to>
      <xdr:col>6</xdr:col>
      <xdr:colOff>445305</xdr:colOff>
      <xdr:row>11</xdr:row>
      <xdr:rowOff>361950</xdr:rowOff>
    </xdr:to>
    <xdr:sp macro="" textlink="">
      <xdr:nvSpPr>
        <xdr:cNvPr id="9" name="Oval 8">
          <a:hlinkClick xmlns:r="http://schemas.openxmlformats.org/officeDocument/2006/relationships" r:id="rId7"/>
        </xdr:cNvPr>
        <xdr:cNvSpPr/>
      </xdr:nvSpPr>
      <xdr:spPr>
        <a:xfrm>
          <a:off x="8048625" y="3619501"/>
          <a:ext cx="2074080" cy="485774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ALL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19050</xdr:rowOff>
    </xdr:from>
    <xdr:to>
      <xdr:col>9</xdr:col>
      <xdr:colOff>2077915</xdr:colOff>
      <xdr:row>8</xdr:row>
      <xdr:rowOff>143608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0077450" y="1162050"/>
          <a:ext cx="2077915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2077915</xdr:colOff>
      <xdr:row>4</xdr:row>
      <xdr:rowOff>124558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10077450" y="381000"/>
          <a:ext cx="2077915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</a:t>
          </a:r>
          <a:r>
            <a:rPr lang="en-IN" sz="1800" b="1" baseline="0"/>
            <a:t> Details</a:t>
          </a:r>
          <a:endParaRPr lang="en-IN" sz="18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300404</xdr:colOff>
      <xdr:row>0</xdr:row>
      <xdr:rowOff>80597</xdr:rowOff>
    </xdr:from>
    <xdr:to>
      <xdr:col>11</xdr:col>
      <xdr:colOff>549519</xdr:colOff>
      <xdr:row>3</xdr:row>
      <xdr:rowOff>7328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8887558" y="80597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 Details</a:t>
          </a:r>
        </a:p>
      </xdr:txBody>
    </xdr:sp>
    <xdr:clientData/>
  </xdr:twoCellAnchor>
  <xdr:twoCellAnchor>
    <xdr:from>
      <xdr:col>8</xdr:col>
      <xdr:colOff>306265</xdr:colOff>
      <xdr:row>3</xdr:row>
      <xdr:rowOff>137747</xdr:rowOff>
    </xdr:from>
    <xdr:to>
      <xdr:col>11</xdr:col>
      <xdr:colOff>555380</xdr:colOff>
      <xdr:row>6</xdr:row>
      <xdr:rowOff>71805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8893419" y="716574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21981</xdr:rowOff>
    </xdr:from>
    <xdr:to>
      <xdr:col>11</xdr:col>
      <xdr:colOff>249116</xdr:colOff>
      <xdr:row>2</xdr:row>
      <xdr:rowOff>146539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180635" y="21981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 Details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11</xdr:col>
      <xdr:colOff>249116</xdr:colOff>
      <xdr:row>6</xdr:row>
      <xdr:rowOff>124558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9180635" y="762000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249115</xdr:colOff>
      <xdr:row>2</xdr:row>
      <xdr:rowOff>124558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913327" y="0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 Details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12</xdr:col>
      <xdr:colOff>249115</xdr:colOff>
      <xdr:row>6</xdr:row>
      <xdr:rowOff>124558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9913327" y="762000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21981</xdr:rowOff>
    </xdr:from>
    <xdr:to>
      <xdr:col>12</xdr:col>
      <xdr:colOff>249115</xdr:colOff>
      <xdr:row>2</xdr:row>
      <xdr:rowOff>146539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202615" y="21981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 Details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12</xdr:col>
      <xdr:colOff>249115</xdr:colOff>
      <xdr:row>6</xdr:row>
      <xdr:rowOff>124558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9202615" y="762000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Summary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244719</xdr:colOff>
      <xdr:row>2</xdr:row>
      <xdr:rowOff>105508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8791575" y="0"/>
          <a:ext cx="2073519" cy="505558"/>
        </a:xfrm>
        <a:prstGeom prst="ellips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 b="1"/>
            <a:t>CMM Details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andeep.NIUA\AppData\Local\Microsoft\Windows\INetCache\IE\4DRGK35I\2%20-%20GVMC%202013%20-%2014\EXPENDITURE%202013%20-%2014\FDRS%20&amp;%20MODS%20INFORMATION%202011-%2012\CGG%20VERFICATION\annual%20account%20R&amp;%20p%2001.04.10%20to%2031.03.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"/>
      <sheetName val="Receipts"/>
      <sheetName val="annexur _1"/>
      <sheetName val="annexure recoveries 2-12"/>
      <sheetName val="Expenditure"/>
      <sheetName val="expenditure Annexure -18 to 20"/>
      <sheetName val="bank list"/>
      <sheetName val="FDR"/>
      <sheetName val="Other FDR's"/>
      <sheetName val="jnnurm grants&amp; expenditure"/>
      <sheetName val="Sheet1"/>
    </sheetNames>
    <sheetDataSet>
      <sheetData sheetId="0" refreshError="1"/>
      <sheetData sheetId="1"/>
      <sheetData sheetId="2" refreshError="1"/>
      <sheetData sheetId="3" refreshError="1"/>
      <sheetData sheetId="4">
        <row r="52">
          <cell r="B52" t="str">
            <v>Total</v>
          </cell>
          <cell r="C52">
            <v>327833648</v>
          </cell>
        </row>
        <row r="85">
          <cell r="B85" t="str">
            <v>Total</v>
          </cell>
          <cell r="C85">
            <v>353094453</v>
          </cell>
        </row>
        <row r="101">
          <cell r="B101" t="str">
            <v>TOTAL</v>
          </cell>
          <cell r="C101">
            <v>179472308</v>
          </cell>
        </row>
        <row r="112">
          <cell r="B112" t="str">
            <v>TOTAL</v>
          </cell>
          <cell r="C112">
            <v>39319144</v>
          </cell>
        </row>
        <row r="122">
          <cell r="B122" t="str">
            <v>TOTAL</v>
          </cell>
          <cell r="C122">
            <v>31923353</v>
          </cell>
        </row>
        <row r="138">
          <cell r="B138" t="str">
            <v>TOTAL</v>
          </cell>
          <cell r="C138">
            <v>30062794</v>
          </cell>
        </row>
        <row r="157">
          <cell r="B157" t="str">
            <v>TOTAL</v>
          </cell>
          <cell r="C157">
            <v>162514529</v>
          </cell>
        </row>
        <row r="166">
          <cell r="B166" t="str">
            <v>TOTAL</v>
          </cell>
          <cell r="C166">
            <v>14809769</v>
          </cell>
        </row>
        <row r="198">
          <cell r="B198" t="str">
            <v>TOTAL</v>
          </cell>
          <cell r="C198">
            <v>782754593</v>
          </cell>
        </row>
        <row r="241">
          <cell r="B241" t="str">
            <v>TOTAL</v>
          </cell>
          <cell r="C241">
            <v>612052883</v>
          </cell>
        </row>
        <row r="264">
          <cell r="B264" t="str">
            <v>TOTAL</v>
          </cell>
          <cell r="C264">
            <v>152606496</v>
          </cell>
        </row>
        <row r="275">
          <cell r="B275" t="str">
            <v>TOTAL</v>
          </cell>
          <cell r="C275">
            <v>274452838</v>
          </cell>
        </row>
        <row r="299">
          <cell r="B299" t="str">
            <v>TOTAL</v>
          </cell>
          <cell r="C299">
            <v>517855419</v>
          </cell>
        </row>
        <row r="309">
          <cell r="B309" t="str">
            <v>TOTAL</v>
          </cell>
          <cell r="C309">
            <v>52947104</v>
          </cell>
        </row>
        <row r="322">
          <cell r="B322" t="str">
            <v>TOTAL</v>
          </cell>
          <cell r="C322">
            <v>1985116028</v>
          </cell>
        </row>
        <row r="328">
          <cell r="B328" t="str">
            <v>TOTAL</v>
          </cell>
          <cell r="C328">
            <v>53441523</v>
          </cell>
        </row>
        <row r="337">
          <cell r="B337" t="str">
            <v>TOTAL</v>
          </cell>
          <cell r="C337">
            <v>275633576</v>
          </cell>
        </row>
        <row r="342">
          <cell r="B342" t="str">
            <v>TOTAL</v>
          </cell>
          <cell r="C342">
            <v>1926293</v>
          </cell>
        </row>
        <row r="348">
          <cell r="B348" t="str">
            <v>TOTAL</v>
          </cell>
          <cell r="C348">
            <v>4372241</v>
          </cell>
        </row>
        <row r="352">
          <cell r="B352" t="str">
            <v>TOTAL</v>
          </cell>
          <cell r="C352">
            <v>33897362</v>
          </cell>
        </row>
        <row r="371">
          <cell r="B371" t="str">
            <v>TOTAL</v>
          </cell>
          <cell r="C371">
            <v>2139506772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A22" sqref="A22"/>
    </sheetView>
  </sheetViews>
  <sheetFormatPr defaultRowHeight="15"/>
  <cols>
    <col min="1" max="1" width="131" customWidth="1"/>
  </cols>
  <sheetData>
    <row r="1" spans="1:6" ht="21">
      <c r="A1" s="6" t="s">
        <v>79</v>
      </c>
      <c r="B1" s="74"/>
      <c r="C1" s="74"/>
      <c r="F1" t="s">
        <v>9</v>
      </c>
    </row>
    <row r="2" spans="1:6" ht="15.75">
      <c r="A2" s="7"/>
    </row>
    <row r="3" spans="1:6" ht="9" customHeight="1">
      <c r="A3" s="5"/>
    </row>
    <row r="4" spans="1:6">
      <c r="A4" s="43" t="s">
        <v>96</v>
      </c>
    </row>
    <row r="5" spans="1:6">
      <c r="A5" s="43" t="s">
        <v>141</v>
      </c>
    </row>
    <row r="6" spans="1:6">
      <c r="A6" s="43" t="s">
        <v>97</v>
      </c>
    </row>
    <row r="7" spans="1:6">
      <c r="A7" s="43" t="s">
        <v>98</v>
      </c>
    </row>
    <row r="8" spans="1:6">
      <c r="A8" s="43" t="s">
        <v>99</v>
      </c>
    </row>
    <row r="9" spans="1:6">
      <c r="A9" s="43" t="s">
        <v>100</v>
      </c>
    </row>
    <row r="10" spans="1:6">
      <c r="A10" s="43" t="s">
        <v>94</v>
      </c>
    </row>
    <row r="11" spans="1:6" ht="30">
      <c r="A11" s="73" t="s">
        <v>142</v>
      </c>
    </row>
    <row r="12" spans="1:6">
      <c r="A12" s="43" t="s">
        <v>95</v>
      </c>
    </row>
    <row r="13" spans="1:6">
      <c r="A13" s="43" t="s">
        <v>143</v>
      </c>
    </row>
    <row r="14" spans="1:6">
      <c r="A14" s="43" t="s">
        <v>120</v>
      </c>
    </row>
  </sheetData>
  <mergeCells count="1">
    <mergeCell ref="B1:C1"/>
  </mergeCells>
  <conditionalFormatting sqref="A4:A14">
    <cfRule type="colorScale" priority="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rintOptions horizontalCentered="1"/>
  <pageMargins left="0" right="0" top="1.5" bottom="0" header="0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9" tint="0.39997558519241921"/>
    <pageSetUpPr fitToPage="1"/>
  </sheetPr>
  <dimension ref="A1:XFD26"/>
  <sheetViews>
    <sheetView showGridLines="0" showRowColHeaders="0" tabSelected="1" workbookViewId="0">
      <selection activeCell="D6" sqref="D6"/>
    </sheetView>
  </sheetViews>
  <sheetFormatPr defaultColWidth="9.140625" defaultRowHeight="15"/>
  <cols>
    <col min="1" max="1" width="27.7109375" style="3" customWidth="1"/>
    <col min="2" max="2" width="37.140625" style="1" customWidth="1"/>
    <col min="3" max="3" width="35.85546875" style="9" customWidth="1"/>
    <col min="4" max="4" width="19.7109375" style="1" customWidth="1"/>
    <col min="5" max="5" width="15.5703125" style="1" bestFit="1" customWidth="1"/>
    <col min="6" max="16373" width="9.140625" style="1"/>
    <col min="16374" max="16384" width="9.140625" style="3"/>
  </cols>
  <sheetData>
    <row r="1" spans="1:5 16384:16384" ht="28.5" customHeight="1">
      <c r="A1" s="77" t="s">
        <v>17</v>
      </c>
      <c r="B1" s="78"/>
      <c r="C1" s="79"/>
      <c r="E1" s="36"/>
    </row>
    <row r="2" spans="1:5 16384:16384" ht="25.5" customHeight="1">
      <c r="A2" s="31" t="s">
        <v>1</v>
      </c>
      <c r="B2" s="84"/>
      <c r="C2" s="85"/>
      <c r="D2" s="35"/>
      <c r="E2" s="37"/>
    </row>
    <row r="3" spans="1:5 16384:16384" ht="25.5" customHeight="1">
      <c r="A3" s="31" t="s">
        <v>2</v>
      </c>
      <c r="B3" s="84"/>
      <c r="C3" s="85"/>
      <c r="E3" s="36"/>
    </row>
    <row r="4" spans="1:5 16384:16384" ht="32.25" customHeight="1">
      <c r="A4" s="31" t="s">
        <v>123</v>
      </c>
      <c r="B4" s="80"/>
      <c r="C4" s="81"/>
      <c r="E4" s="36"/>
    </row>
    <row r="5" spans="1:5 16384:16384" ht="25.5" customHeight="1">
      <c r="A5" s="31" t="s">
        <v>0</v>
      </c>
      <c r="B5" s="86"/>
      <c r="C5" s="87"/>
      <c r="E5" s="36"/>
    </row>
    <row r="6" spans="1:5 16384:16384" ht="30">
      <c r="A6" s="31" t="s">
        <v>8</v>
      </c>
      <c r="B6" s="80"/>
      <c r="C6" s="81"/>
      <c r="E6" s="36"/>
      <c r="XFD6" s="3">
        <v>2010</v>
      </c>
    </row>
    <row r="7" spans="1:5 16384:16384" ht="25.5" customHeight="1">
      <c r="A7" s="32" t="s">
        <v>16</v>
      </c>
      <c r="B7" s="80"/>
      <c r="C7" s="81"/>
      <c r="E7" s="38"/>
      <c r="XFD7" s="3">
        <f>XFD6+1</f>
        <v>2011</v>
      </c>
    </row>
    <row r="8" spans="1:5 16384:16384" ht="25.5" customHeight="1">
      <c r="A8" s="31" t="s">
        <v>13</v>
      </c>
      <c r="B8" s="84"/>
      <c r="C8" s="85"/>
      <c r="XFD8" s="3">
        <f t="shared" ref="XFD8:XFD16" si="0">XFD7+1</f>
        <v>2012</v>
      </c>
    </row>
    <row r="9" spans="1:5 16384:16384" ht="25.5" customHeight="1">
      <c r="A9" s="31" t="s">
        <v>14</v>
      </c>
      <c r="B9" s="90"/>
      <c r="C9" s="81"/>
      <c r="XFD9" s="3">
        <f t="shared" si="0"/>
        <v>2013</v>
      </c>
    </row>
    <row r="10" spans="1:5 16384:16384" ht="25.5" customHeight="1">
      <c r="A10" s="31" t="s">
        <v>18</v>
      </c>
      <c r="B10" s="82"/>
      <c r="C10" s="83"/>
      <c r="XFD10" s="3">
        <f t="shared" si="0"/>
        <v>2014</v>
      </c>
    </row>
    <row r="11" spans="1:5 16384:16384" ht="25.5" customHeight="1">
      <c r="A11" s="31" t="s">
        <v>19</v>
      </c>
      <c r="B11" s="80"/>
      <c r="C11" s="81"/>
      <c r="XFD11" s="3">
        <f t="shared" si="0"/>
        <v>2015</v>
      </c>
    </row>
    <row r="12" spans="1:5 16384:16384" ht="30" customHeight="1">
      <c r="A12" s="33" t="s">
        <v>133</v>
      </c>
      <c r="B12" s="88"/>
      <c r="C12" s="89"/>
      <c r="D12" s="4"/>
      <c r="XFD12" s="3">
        <f t="shared" si="0"/>
        <v>2016</v>
      </c>
    </row>
    <row r="13" spans="1:5 16384:16384" ht="54" customHeight="1">
      <c r="A13" s="33" t="s">
        <v>134</v>
      </c>
      <c r="B13" s="88"/>
      <c r="C13" s="89"/>
      <c r="D13" s="4"/>
    </row>
    <row r="14" spans="1:5 16384:16384" ht="54.75" customHeight="1">
      <c r="A14" s="33" t="s">
        <v>135</v>
      </c>
      <c r="B14" s="88"/>
      <c r="C14" s="89"/>
      <c r="D14" s="4"/>
      <c r="XFD14" s="3">
        <f>XFD12+1</f>
        <v>2017</v>
      </c>
    </row>
    <row r="15" spans="1:5 16384:16384" ht="30.75" customHeight="1">
      <c r="A15" s="31" t="s">
        <v>15</v>
      </c>
      <c r="B15" s="88"/>
      <c r="C15" s="89"/>
      <c r="D15" s="10"/>
      <c r="XFD15" s="3">
        <f>XFD12+1</f>
        <v>2017</v>
      </c>
    </row>
    <row r="16" spans="1:5 16384:16384" ht="47.25" customHeight="1">
      <c r="A16" s="32" t="s">
        <v>4</v>
      </c>
      <c r="B16" s="80"/>
      <c r="C16" s="81"/>
      <c r="XFD16" s="3">
        <f t="shared" si="0"/>
        <v>2018</v>
      </c>
    </row>
    <row r="17" spans="1:3" ht="25.5" customHeight="1">
      <c r="A17" s="31" t="s">
        <v>13</v>
      </c>
      <c r="B17" s="80"/>
      <c r="C17" s="81"/>
    </row>
    <row r="18" spans="1:3" ht="25.5" customHeight="1">
      <c r="A18" s="31" t="s">
        <v>14</v>
      </c>
      <c r="B18" s="90"/>
      <c r="C18" s="81"/>
    </row>
    <row r="19" spans="1:3" ht="39" customHeight="1" thickBot="1">
      <c r="A19" s="34" t="s">
        <v>5</v>
      </c>
      <c r="B19" s="75"/>
      <c r="C19" s="76"/>
    </row>
    <row r="20" spans="1:3">
      <c r="B20" s="11"/>
      <c r="C20" s="8"/>
    </row>
    <row r="21" spans="1:3">
      <c r="B21" s="11"/>
      <c r="C21" s="8"/>
    </row>
    <row r="23" spans="1:3">
      <c r="A23" s="1"/>
    </row>
    <row r="24" spans="1:3">
      <c r="A24" s="1"/>
    </row>
    <row r="25" spans="1:3">
      <c r="A25" s="1"/>
    </row>
    <row r="26" spans="1:3">
      <c r="A26" s="1"/>
    </row>
  </sheetData>
  <sheetProtection password="DC6D" sheet="1" objects="1" scenarios="1"/>
  <dataConsolidate/>
  <mergeCells count="19">
    <mergeCell ref="B11:C11"/>
    <mergeCell ref="B13:C13"/>
    <mergeCell ref="B18:C18"/>
    <mergeCell ref="B19:C19"/>
    <mergeCell ref="A1:C1"/>
    <mergeCell ref="B16:C16"/>
    <mergeCell ref="B17:C17"/>
    <mergeCell ref="B6:C6"/>
    <mergeCell ref="B10:C10"/>
    <mergeCell ref="B2:C2"/>
    <mergeCell ref="B3:C3"/>
    <mergeCell ref="B4:C4"/>
    <mergeCell ref="B5:C5"/>
    <mergeCell ref="B15:C15"/>
    <mergeCell ref="B7:C7"/>
    <mergeCell ref="B8:C8"/>
    <mergeCell ref="B14:C14"/>
    <mergeCell ref="B9:C9"/>
    <mergeCell ref="B12:C12"/>
  </mergeCells>
  <dataValidations count="5">
    <dataValidation type="list" allowBlank="1" showInputMessage="1" showErrorMessage="1" sqref="B4:C4">
      <formula1>"M Corp,M Council,NP"</formula1>
    </dataValidation>
    <dataValidation type="list" allowBlank="1" showInputMessage="1" showErrorMessage="1" sqref="B6:C6">
      <formula1>"2010,2011,2012,2013,2014,2015,2016,2017,2018"</formula1>
    </dataValidation>
    <dataValidation type="list" allowBlank="1" showInputMessage="1" showErrorMessage="1" sqref="B11:C11">
      <formula1>"EST&amp;P,FI-SEP,EST&amp;P+FI-SEP,SMID-SUSV+SUH,ALL"</formula1>
    </dataValidation>
    <dataValidation type="list" allowBlank="1" showInputMessage="1" showErrorMessage="1" sqref="B12:C14">
      <formula1>"Yes,No"</formula1>
    </dataValidation>
    <dataValidation type="list" allowBlank="1" showInputMessage="1" showErrorMessage="1" sqref="B15:C15">
      <formula1>"2017-18,2018-19,2019-20"</formula1>
    </dataValidation>
  </dataValidations>
  <pageMargins left="0.7" right="0.7" top="0.75" bottom="0.75" header="0.3" footer="0.3"/>
  <pageSetup scale="79" orientation="landscape" horizontalDpi="300" verticalDpi="300" r:id="rId1"/>
  <headerFooter>
    <oddFooter>&amp;L&amp;F&amp;C&amp;A&amp;R&amp;D</oddFooter>
  </headerFooter>
  <colBreaks count="1" manualBreakCount="1">
    <brk id="3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F2401A9A-C826-444E-A940-A0761FE3E446}">
            <xm:f>NOT(ISERROR(SEARCH('Annex ii'!#REF!,C19)))</xm:f>
            <xm:f>'Annex ii'!#REF!</xm:f>
            <x14:dxf>
              <fill>
                <patternFill>
                  <bgColor rgb="FFFF99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C19 C21 C23:C24</xm:sqref>
        </x14:conditionalFormatting>
        <x14:conditionalFormatting xmlns:xm="http://schemas.microsoft.com/office/excel/2006/main">
          <x14:cfRule type="cellIs" priority="9" operator="equal" id="{EEAD4FC3-765C-46E9-A0A2-9037EA4FC0E7}">
            <xm:f>'Annex ii'!#REF!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" operator="equal" id="{D19076A5-619B-4FC5-8E92-F0388CC8367A}">
            <xm:f>'Annex ii'!#REF!</xm:f>
            <x14:dxf>
              <fill>
                <patternFill>
                  <bgColor theme="9" tint="0.39994506668294322"/>
                </patternFill>
              </fill>
            </x14:dxf>
          </x14:cfRule>
          <xm:sqref>C19 C23</xm:sqref>
        </x14:conditionalFormatting>
        <x14:conditionalFormatting xmlns:xm="http://schemas.microsoft.com/office/excel/2006/main">
          <x14:cfRule type="cellIs" priority="2" operator="equal" id="{175882D7-3C71-4834-8C27-78A0F4498D05}">
            <xm:f>'Annex ii'!#REF!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" operator="equal" id="{743690A3-2BBA-4782-AF72-7073D6BC00E9}">
            <xm:f>'Annex ii'!#REF!</xm:f>
            <x14:dxf>
              <fill>
                <patternFill>
                  <bgColor theme="5" tint="0.39994506668294322"/>
                </patternFill>
              </fill>
            </x14:dxf>
          </x14:cfRule>
          <xm:sqref>C21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workbookViewId="0">
      <selection activeCell="H15" sqref="H15"/>
    </sheetView>
  </sheetViews>
  <sheetFormatPr defaultRowHeight="15"/>
  <cols>
    <col min="3" max="3" width="9.140625" customWidth="1"/>
    <col min="6" max="6" width="74.85546875" bestFit="1" customWidth="1"/>
    <col min="8" max="8" width="12.28515625" bestFit="1" customWidth="1"/>
    <col min="10" max="10" width="32.28515625" bestFit="1" customWidth="1"/>
  </cols>
  <sheetData>
    <row r="1" spans="1:10">
      <c r="A1" s="91" t="s">
        <v>125</v>
      </c>
      <c r="B1" s="91"/>
      <c r="C1" s="91"/>
      <c r="D1" s="91"/>
      <c r="E1" s="91"/>
      <c r="F1" s="91"/>
      <c r="G1" s="91"/>
      <c r="H1" s="91"/>
    </row>
    <row r="2" spans="1:10">
      <c r="A2" s="92"/>
      <c r="B2" s="92"/>
      <c r="C2" s="92"/>
      <c r="D2" s="92"/>
      <c r="E2" s="92"/>
      <c r="F2" s="92"/>
      <c r="G2" s="92"/>
      <c r="H2" s="92"/>
    </row>
    <row r="3" spans="1:10">
      <c r="A3" s="13"/>
      <c r="B3" s="13" t="s">
        <v>20</v>
      </c>
      <c r="C3" s="13"/>
      <c r="D3" s="13"/>
      <c r="E3" s="13"/>
      <c r="F3" s="61" t="s">
        <v>21</v>
      </c>
      <c r="G3" s="61" t="s">
        <v>3</v>
      </c>
      <c r="H3" s="13" t="s">
        <v>73</v>
      </c>
    </row>
    <row r="4" spans="1:10" ht="15" customHeight="1">
      <c r="A4" s="93" t="s">
        <v>22</v>
      </c>
      <c r="B4" s="93" t="s">
        <v>126</v>
      </c>
      <c r="C4" s="93" t="s">
        <v>70</v>
      </c>
      <c r="D4" s="96" t="s">
        <v>23</v>
      </c>
      <c r="E4" s="61" t="s">
        <v>24</v>
      </c>
      <c r="F4" s="13" t="s">
        <v>25</v>
      </c>
      <c r="G4" s="13">
        <v>20</v>
      </c>
      <c r="H4" s="69"/>
    </row>
    <row r="5" spans="1:10">
      <c r="A5" s="94"/>
      <c r="B5" s="94"/>
      <c r="C5" s="94"/>
      <c r="D5" s="96"/>
      <c r="E5" s="61" t="s">
        <v>26</v>
      </c>
      <c r="F5" s="13" t="s">
        <v>27</v>
      </c>
      <c r="G5" s="13">
        <v>10</v>
      </c>
      <c r="H5" s="69"/>
    </row>
    <row r="6" spans="1:10">
      <c r="A6" s="94"/>
      <c r="B6" s="94"/>
      <c r="C6" s="94"/>
      <c r="D6" s="96"/>
      <c r="E6" s="61" t="s">
        <v>28</v>
      </c>
      <c r="F6" s="13" t="s">
        <v>29</v>
      </c>
      <c r="G6" s="13">
        <v>10</v>
      </c>
      <c r="H6" s="69"/>
    </row>
    <row r="7" spans="1:10">
      <c r="A7" s="94"/>
      <c r="B7" s="94"/>
      <c r="C7" s="94"/>
      <c r="D7" s="97" t="s">
        <v>30</v>
      </c>
      <c r="E7" s="61" t="s">
        <v>24</v>
      </c>
      <c r="F7" s="13" t="s">
        <v>31</v>
      </c>
      <c r="G7" s="13">
        <v>10</v>
      </c>
      <c r="H7" s="69"/>
      <c r="J7" s="68" t="s">
        <v>127</v>
      </c>
    </row>
    <row r="8" spans="1:10">
      <c r="A8" s="94"/>
      <c r="B8" s="94"/>
      <c r="C8" s="94"/>
      <c r="D8" s="97"/>
      <c r="E8" s="61" t="s">
        <v>26</v>
      </c>
      <c r="F8" s="13" t="s">
        <v>32</v>
      </c>
      <c r="G8" s="13">
        <v>5</v>
      </c>
      <c r="H8" s="69"/>
      <c r="J8" s="68">
        <f>((H13*20)+(H15*20)+(H26*20)+(H35*20)+(H44*20)+(H52*20)+(H55*20)+(H63*20))/100</f>
        <v>0</v>
      </c>
    </row>
    <row r="9" spans="1:10">
      <c r="A9" s="94"/>
      <c r="B9" s="94"/>
      <c r="C9" s="94"/>
      <c r="D9" s="98" t="s">
        <v>33</v>
      </c>
      <c r="E9" s="61" t="s">
        <v>24</v>
      </c>
      <c r="F9" s="13" t="s">
        <v>34</v>
      </c>
      <c r="G9" s="13">
        <v>15</v>
      </c>
      <c r="H9" s="69"/>
    </row>
    <row r="10" spans="1:10">
      <c r="A10" s="94"/>
      <c r="B10" s="94"/>
      <c r="C10" s="94"/>
      <c r="D10" s="99"/>
      <c r="E10" s="15" t="s">
        <v>26</v>
      </c>
      <c r="F10" s="13" t="s">
        <v>35</v>
      </c>
      <c r="G10" s="13">
        <v>10</v>
      </c>
      <c r="H10" s="69"/>
    </row>
    <row r="11" spans="1:10">
      <c r="A11" s="94"/>
      <c r="B11" s="94"/>
      <c r="C11" s="94"/>
      <c r="D11" s="100" t="s">
        <v>113</v>
      </c>
      <c r="E11" s="101"/>
      <c r="F11" s="19" t="s">
        <v>93</v>
      </c>
      <c r="G11" s="13">
        <v>10</v>
      </c>
      <c r="H11" s="69"/>
    </row>
    <row r="12" spans="1:10">
      <c r="A12" s="94"/>
      <c r="B12" s="94"/>
      <c r="C12" s="94"/>
      <c r="D12" s="100" t="s">
        <v>37</v>
      </c>
      <c r="E12" s="101"/>
      <c r="F12" s="13" t="s">
        <v>128</v>
      </c>
      <c r="G12" s="13">
        <v>10</v>
      </c>
      <c r="H12" s="69"/>
    </row>
    <row r="13" spans="1:10">
      <c r="A13" s="94"/>
      <c r="B13" s="94"/>
      <c r="C13" s="95"/>
      <c r="D13" s="102" t="s">
        <v>7</v>
      </c>
      <c r="E13" s="103"/>
      <c r="F13" s="13"/>
      <c r="G13" s="13">
        <v>100</v>
      </c>
      <c r="H13" s="70">
        <f>((G4*H4)+(G5*H5)+(G6*H6)+(G7*H7)+(G8*H8)+(G9*H9)+(G10*H10)+(G11*H11)+(G12*H12))/100</f>
        <v>0</v>
      </c>
    </row>
    <row r="14" spans="1:10">
      <c r="A14" s="94"/>
      <c r="B14" s="94"/>
      <c r="C14" s="93" t="s">
        <v>71</v>
      </c>
      <c r="D14" s="62"/>
      <c r="E14" s="63"/>
      <c r="F14" s="13" t="s">
        <v>139</v>
      </c>
      <c r="G14" s="13">
        <v>100</v>
      </c>
      <c r="H14" s="69"/>
    </row>
    <row r="15" spans="1:10">
      <c r="A15" s="94"/>
      <c r="B15" s="95"/>
      <c r="C15" s="95"/>
      <c r="D15" s="102" t="s">
        <v>7</v>
      </c>
      <c r="E15" s="103"/>
      <c r="F15" s="13"/>
      <c r="G15" s="13">
        <v>100</v>
      </c>
      <c r="H15" s="70">
        <f>H14</f>
        <v>0</v>
      </c>
    </row>
    <row r="16" spans="1:10">
      <c r="A16" s="94"/>
      <c r="B16" s="96" t="s">
        <v>129</v>
      </c>
      <c r="C16" s="64"/>
      <c r="D16" s="104" t="s">
        <v>39</v>
      </c>
      <c r="E16" s="61" t="s">
        <v>24</v>
      </c>
      <c r="F16" s="13" t="s">
        <v>84</v>
      </c>
      <c r="G16" s="13">
        <v>5</v>
      </c>
      <c r="H16" s="13"/>
    </row>
    <row r="17" spans="1:8">
      <c r="A17" s="94"/>
      <c r="B17" s="96"/>
      <c r="C17" s="64"/>
      <c r="D17" s="104"/>
      <c r="E17" s="61" t="s">
        <v>26</v>
      </c>
      <c r="F17" s="13" t="s">
        <v>85</v>
      </c>
      <c r="G17" s="13">
        <v>15</v>
      </c>
      <c r="H17" s="69"/>
    </row>
    <row r="18" spans="1:8">
      <c r="A18" s="94"/>
      <c r="B18" s="96"/>
      <c r="C18" s="64"/>
      <c r="D18" s="104" t="s">
        <v>40</v>
      </c>
      <c r="E18" s="61" t="s">
        <v>24</v>
      </c>
      <c r="F18" s="13" t="s">
        <v>86</v>
      </c>
      <c r="G18" s="13">
        <v>5</v>
      </c>
      <c r="H18" s="69"/>
    </row>
    <row r="19" spans="1:8">
      <c r="A19" s="94"/>
      <c r="B19" s="96"/>
      <c r="C19" s="64"/>
      <c r="D19" s="104"/>
      <c r="E19" s="61" t="s">
        <v>26</v>
      </c>
      <c r="F19" s="13" t="s">
        <v>87</v>
      </c>
      <c r="G19" s="13">
        <v>15</v>
      </c>
      <c r="H19" s="69"/>
    </row>
    <row r="20" spans="1:8">
      <c r="A20" s="94"/>
      <c r="B20" s="96"/>
      <c r="C20" s="64"/>
      <c r="D20" s="61" t="s">
        <v>41</v>
      </c>
      <c r="E20" s="61" t="s">
        <v>24</v>
      </c>
      <c r="F20" s="13" t="s">
        <v>88</v>
      </c>
      <c r="G20" s="13">
        <v>10</v>
      </c>
      <c r="H20" s="69"/>
    </row>
    <row r="21" spans="1:8" ht="30">
      <c r="A21" s="94"/>
      <c r="B21" s="96"/>
      <c r="C21" s="64"/>
      <c r="D21" s="16" t="s">
        <v>42</v>
      </c>
      <c r="E21" s="61" t="s">
        <v>24</v>
      </c>
      <c r="F21" s="17" t="s">
        <v>43</v>
      </c>
      <c r="G21" s="13">
        <v>15</v>
      </c>
      <c r="H21" s="69"/>
    </row>
    <row r="22" spans="1:8">
      <c r="A22" s="94"/>
      <c r="B22" s="96"/>
      <c r="C22" s="65"/>
      <c r="D22" s="105" t="s">
        <v>44</v>
      </c>
      <c r="E22" s="61" t="s">
        <v>24</v>
      </c>
      <c r="F22" s="13" t="s">
        <v>89</v>
      </c>
      <c r="G22" s="13">
        <v>5</v>
      </c>
      <c r="H22" s="69"/>
    </row>
    <row r="23" spans="1:8">
      <c r="A23" s="94"/>
      <c r="B23" s="96"/>
      <c r="C23" s="66"/>
      <c r="D23" s="106"/>
      <c r="E23" s="61" t="s">
        <v>26</v>
      </c>
      <c r="F23" s="13" t="s">
        <v>90</v>
      </c>
      <c r="G23" s="13">
        <v>5</v>
      </c>
      <c r="H23" s="69"/>
    </row>
    <row r="24" spans="1:8">
      <c r="A24" s="94"/>
      <c r="B24" s="96"/>
      <c r="C24" s="66"/>
      <c r="D24" s="106"/>
      <c r="E24" s="15" t="s">
        <v>28</v>
      </c>
      <c r="F24" s="13" t="s">
        <v>91</v>
      </c>
      <c r="G24" s="13">
        <v>5</v>
      </c>
      <c r="H24" s="69"/>
    </row>
    <row r="25" spans="1:8">
      <c r="A25" s="94"/>
      <c r="B25" s="96"/>
      <c r="C25" s="30"/>
      <c r="D25" s="100" t="s">
        <v>37</v>
      </c>
      <c r="E25" s="101"/>
      <c r="F25" s="13" t="s">
        <v>128</v>
      </c>
      <c r="G25" s="13">
        <v>20</v>
      </c>
      <c r="H25" s="69"/>
    </row>
    <row r="26" spans="1:8">
      <c r="A26" s="94"/>
      <c r="B26" s="96"/>
      <c r="C26" s="30"/>
      <c r="D26" s="102" t="s">
        <v>7</v>
      </c>
      <c r="E26" s="103"/>
      <c r="F26" s="13"/>
      <c r="G26" s="13">
        <v>100</v>
      </c>
      <c r="H26" s="70">
        <f>((G16*H16)+(G17*H17)+(G18*H18)+(G19*H19)+(G20*H20)+(G21*H21)+(G22*H22)+(G23*H23)+(G24*H24)+(G25*H25))/100</f>
        <v>0</v>
      </c>
    </row>
    <row r="27" spans="1:8" ht="15" customHeight="1">
      <c r="A27" s="94"/>
      <c r="B27" s="112" t="s">
        <v>130</v>
      </c>
      <c r="C27" s="113"/>
      <c r="D27" s="118" t="s">
        <v>46</v>
      </c>
      <c r="E27" s="67" t="s">
        <v>24</v>
      </c>
      <c r="F27" s="19" t="s">
        <v>47</v>
      </c>
      <c r="G27" s="19">
        <v>10</v>
      </c>
      <c r="H27" s="71"/>
    </row>
    <row r="28" spans="1:8">
      <c r="A28" s="94"/>
      <c r="B28" s="114"/>
      <c r="C28" s="115"/>
      <c r="D28" s="118"/>
      <c r="E28" s="67" t="s">
        <v>26</v>
      </c>
      <c r="F28" s="19" t="s">
        <v>48</v>
      </c>
      <c r="G28" s="19">
        <v>10</v>
      </c>
      <c r="H28" s="71"/>
    </row>
    <row r="29" spans="1:8">
      <c r="A29" s="94"/>
      <c r="B29" s="114"/>
      <c r="C29" s="115"/>
      <c r="D29" s="118"/>
      <c r="E29" s="67" t="s">
        <v>28</v>
      </c>
      <c r="F29" s="19" t="s">
        <v>49</v>
      </c>
      <c r="G29" s="19">
        <v>15</v>
      </c>
      <c r="H29" s="71"/>
    </row>
    <row r="30" spans="1:8">
      <c r="A30" s="94"/>
      <c r="B30" s="114"/>
      <c r="C30" s="115"/>
      <c r="D30" s="118" t="s">
        <v>50</v>
      </c>
      <c r="E30" s="67" t="s">
        <v>24</v>
      </c>
      <c r="F30" s="19" t="s">
        <v>51</v>
      </c>
      <c r="G30" s="19">
        <v>10</v>
      </c>
      <c r="H30" s="71"/>
    </row>
    <row r="31" spans="1:8">
      <c r="A31" s="94"/>
      <c r="B31" s="114"/>
      <c r="C31" s="115"/>
      <c r="D31" s="118"/>
      <c r="E31" s="67" t="s">
        <v>26</v>
      </c>
      <c r="F31" s="19" t="s">
        <v>52</v>
      </c>
      <c r="G31" s="19">
        <v>10</v>
      </c>
      <c r="H31" s="71"/>
    </row>
    <row r="32" spans="1:8">
      <c r="A32" s="94"/>
      <c r="B32" s="114"/>
      <c r="C32" s="115"/>
      <c r="D32" s="67" t="s">
        <v>53</v>
      </c>
      <c r="E32" s="67" t="s">
        <v>24</v>
      </c>
      <c r="F32" s="19" t="s">
        <v>54</v>
      </c>
      <c r="G32" s="19">
        <v>15</v>
      </c>
      <c r="H32" s="71"/>
    </row>
    <row r="33" spans="1:8">
      <c r="A33" s="94"/>
      <c r="B33" s="114"/>
      <c r="C33" s="115"/>
      <c r="D33" s="110" t="s">
        <v>113</v>
      </c>
      <c r="E33" s="110"/>
      <c r="F33" s="19" t="s">
        <v>93</v>
      </c>
      <c r="G33" s="19">
        <v>15</v>
      </c>
      <c r="H33" s="71"/>
    </row>
    <row r="34" spans="1:8">
      <c r="A34" s="94"/>
      <c r="B34" s="114"/>
      <c r="C34" s="115"/>
      <c r="D34" s="110" t="s">
        <v>37</v>
      </c>
      <c r="E34" s="110"/>
      <c r="F34" s="13" t="s">
        <v>128</v>
      </c>
      <c r="G34" s="19">
        <v>15</v>
      </c>
      <c r="H34" s="71"/>
    </row>
    <row r="35" spans="1:8">
      <c r="A35" s="94"/>
      <c r="B35" s="116"/>
      <c r="C35" s="117"/>
      <c r="D35" s="111" t="s">
        <v>7</v>
      </c>
      <c r="E35" s="111"/>
      <c r="F35" s="19"/>
      <c r="G35" s="19">
        <v>100</v>
      </c>
      <c r="H35" s="70">
        <f>((G27*H27)+(G28*H28)+(G29*H29)+(G30*H30)+(G31*H31)+(G32*H32)+(G33*H33)+(G34*H34))/100</f>
        <v>0</v>
      </c>
    </row>
    <row r="36" spans="1:8">
      <c r="A36" s="94"/>
      <c r="B36" s="123" t="s">
        <v>131</v>
      </c>
      <c r="C36" s="123" t="s">
        <v>110</v>
      </c>
      <c r="D36" s="121" t="s">
        <v>56</v>
      </c>
      <c r="E36" s="67" t="s">
        <v>24</v>
      </c>
      <c r="F36" s="19" t="s">
        <v>57</v>
      </c>
      <c r="G36" s="19">
        <v>10</v>
      </c>
      <c r="H36" s="71"/>
    </row>
    <row r="37" spans="1:8">
      <c r="A37" s="94"/>
      <c r="B37" s="124"/>
      <c r="C37" s="124"/>
      <c r="D37" s="122"/>
      <c r="E37" s="67" t="s">
        <v>26</v>
      </c>
      <c r="F37" s="19" t="s">
        <v>106</v>
      </c>
      <c r="G37" s="19">
        <v>10</v>
      </c>
      <c r="H37" s="71"/>
    </row>
    <row r="38" spans="1:8">
      <c r="A38" s="94"/>
      <c r="B38" s="124"/>
      <c r="C38" s="124"/>
      <c r="D38" s="126"/>
      <c r="E38" s="67" t="s">
        <v>28</v>
      </c>
      <c r="F38" s="19" t="s">
        <v>58</v>
      </c>
      <c r="G38" s="19">
        <v>10</v>
      </c>
      <c r="H38" s="71"/>
    </row>
    <row r="39" spans="1:8">
      <c r="A39" s="94"/>
      <c r="B39" s="124"/>
      <c r="C39" s="124"/>
      <c r="D39" s="118" t="s">
        <v>59</v>
      </c>
      <c r="E39" s="67" t="s">
        <v>24</v>
      </c>
      <c r="F39" s="19" t="s">
        <v>60</v>
      </c>
      <c r="G39" s="19">
        <v>20</v>
      </c>
      <c r="H39" s="71"/>
    </row>
    <row r="40" spans="1:8">
      <c r="A40" s="94"/>
      <c r="B40" s="124"/>
      <c r="C40" s="124"/>
      <c r="D40" s="118"/>
      <c r="E40" s="67" t="s">
        <v>26</v>
      </c>
      <c r="F40" s="19" t="s">
        <v>61</v>
      </c>
      <c r="G40" s="19">
        <v>10</v>
      </c>
      <c r="H40" s="71"/>
    </row>
    <row r="41" spans="1:8">
      <c r="A41" s="94"/>
      <c r="B41" s="124"/>
      <c r="C41" s="124"/>
      <c r="D41" s="118"/>
      <c r="E41" s="67" t="s">
        <v>28</v>
      </c>
      <c r="F41" s="19" t="s">
        <v>102</v>
      </c>
      <c r="G41" s="19">
        <v>10</v>
      </c>
      <c r="H41" s="71"/>
    </row>
    <row r="42" spans="1:8">
      <c r="A42" s="94"/>
      <c r="B42" s="124"/>
      <c r="C42" s="124"/>
      <c r="D42" s="118"/>
      <c r="E42" s="67" t="s">
        <v>62</v>
      </c>
      <c r="F42" s="19" t="s">
        <v>63</v>
      </c>
      <c r="G42" s="19">
        <v>10</v>
      </c>
      <c r="H42" s="71"/>
    </row>
    <row r="43" spans="1:8">
      <c r="A43" s="94"/>
      <c r="B43" s="124"/>
      <c r="C43" s="124"/>
      <c r="D43" s="110" t="s">
        <v>37</v>
      </c>
      <c r="E43" s="110"/>
      <c r="F43" s="13" t="s">
        <v>128</v>
      </c>
      <c r="G43" s="19">
        <v>20</v>
      </c>
      <c r="H43" s="71"/>
    </row>
    <row r="44" spans="1:8">
      <c r="A44" s="94"/>
      <c r="B44" s="124"/>
      <c r="C44" s="125"/>
      <c r="D44" s="111" t="s">
        <v>7</v>
      </c>
      <c r="E44" s="111"/>
      <c r="F44" s="19"/>
      <c r="G44" s="19">
        <v>100</v>
      </c>
      <c r="H44" s="70">
        <f>((G36*H36)+(G37*H37)+(G38*H38)+(G39*H39)+(G40*H40)+(G41*H41)+(G42*H42)+(G43*H43))/100</f>
        <v>0</v>
      </c>
    </row>
    <row r="45" spans="1:8">
      <c r="A45" s="94"/>
      <c r="B45" s="124"/>
      <c r="C45" s="119" t="s">
        <v>111</v>
      </c>
      <c r="D45" s="107" t="s">
        <v>108</v>
      </c>
      <c r="E45" s="67" t="s">
        <v>24</v>
      </c>
      <c r="F45" s="19" t="s">
        <v>101</v>
      </c>
      <c r="G45" s="19">
        <v>20</v>
      </c>
      <c r="H45" s="69"/>
    </row>
    <row r="46" spans="1:8">
      <c r="A46" s="94"/>
      <c r="B46" s="124"/>
      <c r="C46" s="120"/>
      <c r="D46" s="108"/>
      <c r="E46" s="67" t="s">
        <v>26</v>
      </c>
      <c r="F46" s="19" t="s">
        <v>60</v>
      </c>
      <c r="G46" s="19">
        <v>20</v>
      </c>
      <c r="H46" s="69"/>
    </row>
    <row r="47" spans="1:8">
      <c r="A47" s="94"/>
      <c r="B47" s="124"/>
      <c r="C47" s="120"/>
      <c r="D47" s="108"/>
      <c r="E47" s="67" t="s">
        <v>28</v>
      </c>
      <c r="F47" s="19" t="s">
        <v>105</v>
      </c>
      <c r="G47" s="19">
        <v>10</v>
      </c>
      <c r="H47" s="69"/>
    </row>
    <row r="48" spans="1:8">
      <c r="A48" s="94"/>
      <c r="B48" s="124"/>
      <c r="C48" s="120"/>
      <c r="D48" s="108"/>
      <c r="E48" s="67" t="s">
        <v>103</v>
      </c>
      <c r="F48" s="19" t="s">
        <v>104</v>
      </c>
      <c r="G48" s="19">
        <v>10</v>
      </c>
      <c r="H48" s="69"/>
    </row>
    <row r="49" spans="1:8">
      <c r="A49" s="94"/>
      <c r="B49" s="124"/>
      <c r="C49" s="120"/>
      <c r="D49" s="108"/>
      <c r="E49" s="67" t="s">
        <v>107</v>
      </c>
      <c r="F49" s="19" t="s">
        <v>106</v>
      </c>
      <c r="G49" s="19">
        <v>10</v>
      </c>
      <c r="H49" s="69"/>
    </row>
    <row r="50" spans="1:8">
      <c r="A50" s="94"/>
      <c r="B50" s="124"/>
      <c r="C50" s="120"/>
      <c r="D50" s="109"/>
      <c r="E50" s="67" t="s">
        <v>109</v>
      </c>
      <c r="F50" s="19" t="s">
        <v>58</v>
      </c>
      <c r="G50" s="19">
        <v>10</v>
      </c>
      <c r="H50" s="69"/>
    </row>
    <row r="51" spans="1:8">
      <c r="A51" s="94"/>
      <c r="B51" s="124"/>
      <c r="C51" s="120"/>
      <c r="D51" s="110" t="s">
        <v>37</v>
      </c>
      <c r="E51" s="110"/>
      <c r="F51" s="13" t="s">
        <v>128</v>
      </c>
      <c r="G51" s="19">
        <v>20</v>
      </c>
      <c r="H51" s="69"/>
    </row>
    <row r="52" spans="1:8">
      <c r="A52" s="94"/>
      <c r="B52" s="124"/>
      <c r="C52" s="127"/>
      <c r="D52" s="111" t="s">
        <v>7</v>
      </c>
      <c r="E52" s="111"/>
      <c r="F52" s="19"/>
      <c r="G52" s="19">
        <v>100</v>
      </c>
      <c r="H52" s="70">
        <f>((G45*H45)+(G46*H46)+(G47*H47)+(G48*H48)+(G49*H49)+(G50*H50)+(G51*H51))/100</f>
        <v>0</v>
      </c>
    </row>
    <row r="53" spans="1:8">
      <c r="A53" s="94"/>
      <c r="B53" s="124"/>
      <c r="C53" s="119" t="s">
        <v>112</v>
      </c>
      <c r="D53" s="121" t="s">
        <v>56</v>
      </c>
      <c r="E53" s="67"/>
      <c r="F53" s="19" t="s">
        <v>106</v>
      </c>
      <c r="G53" s="19">
        <v>50</v>
      </c>
      <c r="H53" s="69"/>
    </row>
    <row r="54" spans="1:8">
      <c r="A54" s="94"/>
      <c r="B54" s="124"/>
      <c r="C54" s="120"/>
      <c r="D54" s="122"/>
      <c r="E54" s="67"/>
      <c r="F54" s="19" t="s">
        <v>58</v>
      </c>
      <c r="G54" s="19">
        <v>50</v>
      </c>
      <c r="H54" s="69"/>
    </row>
    <row r="55" spans="1:8">
      <c r="A55" s="94"/>
      <c r="B55" s="124"/>
      <c r="C55" s="120"/>
      <c r="D55" s="111" t="s">
        <v>7</v>
      </c>
      <c r="E55" s="111"/>
      <c r="F55" s="19"/>
      <c r="G55" s="19">
        <v>100</v>
      </c>
      <c r="H55" s="70">
        <f>((G53*H53)+(G54*H54))/100</f>
        <v>0</v>
      </c>
    </row>
    <row r="56" spans="1:8">
      <c r="A56" s="94"/>
      <c r="B56" s="112" t="s">
        <v>132</v>
      </c>
      <c r="C56" s="113"/>
      <c r="D56" s="118" t="s">
        <v>56</v>
      </c>
      <c r="E56" s="67" t="s">
        <v>24</v>
      </c>
      <c r="F56" s="19" t="s">
        <v>65</v>
      </c>
      <c r="G56" s="19">
        <v>15</v>
      </c>
      <c r="H56" s="71"/>
    </row>
    <row r="57" spans="1:8">
      <c r="A57" s="94"/>
      <c r="B57" s="114"/>
      <c r="C57" s="115"/>
      <c r="D57" s="118"/>
      <c r="E57" s="67" t="s">
        <v>26</v>
      </c>
      <c r="F57" s="19" t="s">
        <v>66</v>
      </c>
      <c r="G57" s="19">
        <v>15</v>
      </c>
      <c r="H57" s="71"/>
    </row>
    <row r="58" spans="1:8">
      <c r="A58" s="94"/>
      <c r="B58" s="114"/>
      <c r="C58" s="115"/>
      <c r="D58" s="118"/>
      <c r="E58" s="22" t="s">
        <v>28</v>
      </c>
      <c r="F58" s="19" t="s">
        <v>67</v>
      </c>
      <c r="G58" s="19">
        <v>10</v>
      </c>
      <c r="H58" s="71"/>
    </row>
    <row r="59" spans="1:8">
      <c r="A59" s="94"/>
      <c r="B59" s="114"/>
      <c r="C59" s="115"/>
      <c r="D59" s="118" t="s">
        <v>59</v>
      </c>
      <c r="E59" s="67" t="s">
        <v>24</v>
      </c>
      <c r="F59" s="23" t="s">
        <v>68</v>
      </c>
      <c r="G59" s="19">
        <v>10</v>
      </c>
      <c r="H59" s="71"/>
    </row>
    <row r="60" spans="1:8">
      <c r="A60" s="94"/>
      <c r="B60" s="114"/>
      <c r="C60" s="115"/>
      <c r="D60" s="118"/>
      <c r="E60" s="67" t="s">
        <v>26</v>
      </c>
      <c r="F60" s="19" t="s">
        <v>69</v>
      </c>
      <c r="G60" s="19">
        <v>10</v>
      </c>
      <c r="H60" s="71"/>
    </row>
    <row r="61" spans="1:8">
      <c r="A61" s="94"/>
      <c r="B61" s="114"/>
      <c r="C61" s="115"/>
      <c r="D61" s="110" t="s">
        <v>36</v>
      </c>
      <c r="E61" s="110"/>
      <c r="F61" s="19" t="s">
        <v>93</v>
      </c>
      <c r="G61" s="19">
        <v>20</v>
      </c>
      <c r="H61" s="71"/>
    </row>
    <row r="62" spans="1:8">
      <c r="A62" s="94"/>
      <c r="B62" s="114"/>
      <c r="C62" s="115"/>
      <c r="D62" s="110" t="s">
        <v>37</v>
      </c>
      <c r="E62" s="110"/>
      <c r="F62" s="13" t="s">
        <v>128</v>
      </c>
      <c r="G62" s="19">
        <v>20</v>
      </c>
      <c r="H62" s="71"/>
    </row>
    <row r="63" spans="1:8">
      <c r="A63" s="95"/>
      <c r="B63" s="116"/>
      <c r="C63" s="117"/>
      <c r="D63" s="111" t="s">
        <v>7</v>
      </c>
      <c r="E63" s="111"/>
      <c r="F63" s="19"/>
      <c r="G63" s="19">
        <v>100</v>
      </c>
      <c r="H63" s="70">
        <f>((G56*H56)+(G57*H57)+(G58*H58)+(G59*H59)+(G60*H60)+(G61*H61)+(G62*H62))/100</f>
        <v>0</v>
      </c>
    </row>
  </sheetData>
  <sheetProtection password="DC6D" sheet="1" objects="1" scenarios="1"/>
  <mergeCells count="43">
    <mergeCell ref="C53:C55"/>
    <mergeCell ref="D53:D54"/>
    <mergeCell ref="D55:E55"/>
    <mergeCell ref="B56:C63"/>
    <mergeCell ref="D56:D58"/>
    <mergeCell ref="D59:D60"/>
    <mergeCell ref="D61:E61"/>
    <mergeCell ref="D62:E62"/>
    <mergeCell ref="D63:E63"/>
    <mergeCell ref="B36:B55"/>
    <mergeCell ref="C36:C44"/>
    <mergeCell ref="D36:D38"/>
    <mergeCell ref="D39:D42"/>
    <mergeCell ref="D43:E43"/>
    <mergeCell ref="D44:E44"/>
    <mergeCell ref="C45:C52"/>
    <mergeCell ref="B27:C35"/>
    <mergeCell ref="D27:D29"/>
    <mergeCell ref="D30:D31"/>
    <mergeCell ref="D33:E33"/>
    <mergeCell ref="D34:E34"/>
    <mergeCell ref="D35:E35"/>
    <mergeCell ref="D25:E25"/>
    <mergeCell ref="D26:E26"/>
    <mergeCell ref="D45:D50"/>
    <mergeCell ref="D51:E51"/>
    <mergeCell ref="D52:E52"/>
    <mergeCell ref="A1:H2"/>
    <mergeCell ref="A4:A63"/>
    <mergeCell ref="B4:B15"/>
    <mergeCell ref="C4:C13"/>
    <mergeCell ref="D4:D6"/>
    <mergeCell ref="D7:D8"/>
    <mergeCell ref="D9:D10"/>
    <mergeCell ref="D11:E11"/>
    <mergeCell ref="D12:E12"/>
    <mergeCell ref="D13:E13"/>
    <mergeCell ref="C14:C15"/>
    <mergeCell ref="D15:E15"/>
    <mergeCell ref="B16:B26"/>
    <mergeCell ref="D16:D17"/>
    <mergeCell ref="D18:D19"/>
    <mergeCell ref="D22:D24"/>
  </mergeCells>
  <printOptions horizontalCentered="1"/>
  <pageMargins left="0" right="0" top="0.5" bottom="0" header="0" footer="0"/>
  <pageSetup paperSize="9" scale="5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FD15"/>
  <sheetViews>
    <sheetView showGridLines="0" zoomScale="110" zoomScaleNormal="110" workbookViewId="0">
      <selection sqref="A1:H2"/>
    </sheetView>
  </sheetViews>
  <sheetFormatPr defaultRowHeight="15"/>
  <cols>
    <col min="1" max="1" width="5.42578125" style="12" customWidth="1"/>
    <col min="2" max="2" width="5" style="12" customWidth="1"/>
    <col min="3" max="3" width="3.7109375" style="12" customWidth="1"/>
    <col min="4" max="5" width="12.28515625" style="12" customWidth="1"/>
    <col min="6" max="6" width="68.5703125" style="12" bestFit="1" customWidth="1"/>
    <col min="7" max="7" width="9.140625" style="12"/>
    <col min="8" max="8" width="12.28515625" style="12" bestFit="1" customWidth="1"/>
    <col min="9" max="16384" width="9.140625" style="12"/>
  </cols>
  <sheetData>
    <row r="1" spans="1:9 16384:16384">
      <c r="A1" s="128" t="s">
        <v>115</v>
      </c>
      <c r="B1" s="129"/>
      <c r="C1" s="129"/>
      <c r="D1" s="129"/>
      <c r="E1" s="129"/>
      <c r="F1" s="129"/>
      <c r="G1" s="129"/>
      <c r="H1" s="130"/>
    </row>
    <row r="2" spans="1:9 16384:16384" ht="15.75" thickBot="1">
      <c r="A2" s="131"/>
      <c r="B2" s="132"/>
      <c r="C2" s="132"/>
      <c r="D2" s="132"/>
      <c r="E2" s="132"/>
      <c r="F2" s="132"/>
      <c r="G2" s="132"/>
      <c r="H2" s="133"/>
    </row>
    <row r="3" spans="1:9 16384:16384">
      <c r="A3" s="46"/>
      <c r="B3" s="47" t="s">
        <v>20</v>
      </c>
      <c r="C3" s="47"/>
      <c r="D3" s="47"/>
      <c r="E3" s="47"/>
      <c r="F3" s="48" t="s">
        <v>21</v>
      </c>
      <c r="G3" s="48" t="s">
        <v>3</v>
      </c>
      <c r="H3" s="56" t="s">
        <v>73</v>
      </c>
    </row>
    <row r="4" spans="1:9 16384:16384" ht="15" customHeight="1">
      <c r="A4" s="138" t="s">
        <v>22</v>
      </c>
      <c r="B4" s="134" t="s">
        <v>117</v>
      </c>
      <c r="C4" s="134" t="s">
        <v>70</v>
      </c>
      <c r="D4" s="142" t="s">
        <v>23</v>
      </c>
      <c r="E4" s="49" t="s">
        <v>24</v>
      </c>
      <c r="F4" s="50" t="s">
        <v>25</v>
      </c>
      <c r="G4" s="50">
        <v>20</v>
      </c>
      <c r="H4" s="57"/>
    </row>
    <row r="5" spans="1:9 16384:16384">
      <c r="A5" s="138"/>
      <c r="B5" s="140"/>
      <c r="C5" s="140"/>
      <c r="D5" s="142"/>
      <c r="E5" s="49" t="s">
        <v>26</v>
      </c>
      <c r="F5" s="50" t="s">
        <v>27</v>
      </c>
      <c r="G5" s="50">
        <v>10</v>
      </c>
      <c r="H5" s="57"/>
    </row>
    <row r="6" spans="1:9 16384:16384">
      <c r="A6" s="138"/>
      <c r="B6" s="140"/>
      <c r="C6" s="140"/>
      <c r="D6" s="142"/>
      <c r="E6" s="49" t="s">
        <v>28</v>
      </c>
      <c r="F6" s="50" t="s">
        <v>29</v>
      </c>
      <c r="G6" s="50">
        <v>10</v>
      </c>
      <c r="H6" s="57"/>
    </row>
    <row r="7" spans="1:9 16384:16384" ht="15" customHeight="1">
      <c r="A7" s="138"/>
      <c r="B7" s="140"/>
      <c r="C7" s="140"/>
      <c r="D7" s="143" t="s">
        <v>30</v>
      </c>
      <c r="E7" s="49" t="s">
        <v>24</v>
      </c>
      <c r="F7" s="50" t="s">
        <v>31</v>
      </c>
      <c r="G7" s="50">
        <v>10</v>
      </c>
      <c r="H7" s="57"/>
    </row>
    <row r="8" spans="1:9 16384:16384">
      <c r="A8" s="138"/>
      <c r="B8" s="140"/>
      <c r="C8" s="140"/>
      <c r="D8" s="143"/>
      <c r="E8" s="49" t="s">
        <v>26</v>
      </c>
      <c r="F8" s="50" t="s">
        <v>32</v>
      </c>
      <c r="G8" s="50">
        <v>5</v>
      </c>
      <c r="H8" s="57"/>
    </row>
    <row r="9" spans="1:9 16384:16384" ht="15" customHeight="1">
      <c r="A9" s="138"/>
      <c r="B9" s="140"/>
      <c r="C9" s="140"/>
      <c r="D9" s="144" t="s">
        <v>33</v>
      </c>
      <c r="E9" s="49" t="s">
        <v>24</v>
      </c>
      <c r="F9" s="50" t="s">
        <v>121</v>
      </c>
      <c r="G9" s="50">
        <v>15</v>
      </c>
      <c r="H9" s="57"/>
    </row>
    <row r="10" spans="1:9 16384:16384" ht="15" customHeight="1">
      <c r="A10" s="138"/>
      <c r="B10" s="140"/>
      <c r="C10" s="140"/>
      <c r="D10" s="145"/>
      <c r="E10" s="51" t="s">
        <v>26</v>
      </c>
      <c r="F10" s="50" t="s">
        <v>122</v>
      </c>
      <c r="G10" s="50">
        <v>10</v>
      </c>
      <c r="H10" s="57"/>
    </row>
    <row r="11" spans="1:9 16384:16384" ht="15" customHeight="1">
      <c r="A11" s="138"/>
      <c r="B11" s="140"/>
      <c r="C11" s="140"/>
      <c r="D11" s="146" t="s">
        <v>113</v>
      </c>
      <c r="E11" s="147"/>
      <c r="F11" s="52" t="s">
        <v>93</v>
      </c>
      <c r="G11" s="50">
        <v>10</v>
      </c>
      <c r="H11" s="57"/>
    </row>
    <row r="12" spans="1:9 16384:16384" ht="16.5" customHeight="1">
      <c r="A12" s="138"/>
      <c r="B12" s="140"/>
      <c r="C12" s="140"/>
      <c r="D12" s="146" t="s">
        <v>114</v>
      </c>
      <c r="E12" s="147"/>
      <c r="F12" s="50" t="s">
        <v>136</v>
      </c>
      <c r="G12" s="50">
        <v>10</v>
      </c>
      <c r="H12" s="57"/>
    </row>
    <row r="13" spans="1:9 16384:16384">
      <c r="A13" s="138"/>
      <c r="B13" s="140"/>
      <c r="C13" s="141"/>
      <c r="D13" s="148" t="s">
        <v>7</v>
      </c>
      <c r="E13" s="149"/>
      <c r="F13" s="50"/>
      <c r="G13" s="50">
        <f>SUM(G4:G12)</f>
        <v>100</v>
      </c>
      <c r="H13" s="44">
        <f>((G4*H4)+(G5*H5)+(G6*H6)+(G7*H7)+(G8*H8)+(G9*H9)+(G10*H10)+(G11*H11)+(G12*H12))/100</f>
        <v>0</v>
      </c>
      <c r="I13" s="39"/>
      <c r="XFD13" s="12">
        <f>H13+H15</f>
        <v>0</v>
      </c>
    </row>
    <row r="14" spans="1:9 16384:16384">
      <c r="A14" s="138"/>
      <c r="B14" s="140"/>
      <c r="C14" s="134" t="s">
        <v>71</v>
      </c>
      <c r="D14" s="53"/>
      <c r="E14" s="54"/>
      <c r="F14" s="50" t="s">
        <v>140</v>
      </c>
      <c r="G14" s="50">
        <v>100</v>
      </c>
      <c r="H14" s="57"/>
    </row>
    <row r="15" spans="1:9 16384:16384" ht="15.75" thickBot="1">
      <c r="A15" s="139"/>
      <c r="B15" s="135"/>
      <c r="C15" s="135"/>
      <c r="D15" s="136" t="s">
        <v>7</v>
      </c>
      <c r="E15" s="137"/>
      <c r="F15" s="55"/>
      <c r="G15" s="55">
        <v>100</v>
      </c>
      <c r="H15" s="45">
        <f>H14</f>
        <v>0</v>
      </c>
    </row>
  </sheetData>
  <sheetProtection password="DC6D" sheet="1" objects="1" scenarios="1"/>
  <mergeCells count="12">
    <mergeCell ref="A1:H2"/>
    <mergeCell ref="C14:C15"/>
    <mergeCell ref="D15:E15"/>
    <mergeCell ref="A4:A15"/>
    <mergeCell ref="B4:B15"/>
    <mergeCell ref="C4:C13"/>
    <mergeCell ref="D4:D6"/>
    <mergeCell ref="D7:D8"/>
    <mergeCell ref="D9:D10"/>
    <mergeCell ref="D11:E11"/>
    <mergeCell ref="D12:E12"/>
    <mergeCell ref="D13:E13"/>
  </mergeCells>
  <printOptions horizontalCentered="1"/>
  <pageMargins left="0" right="0" top="1" bottom="0" header="0" footer="0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5"/>
  <sheetViews>
    <sheetView showGridLines="0" workbookViewId="0">
      <selection sqref="A1:G2"/>
    </sheetView>
  </sheetViews>
  <sheetFormatPr defaultRowHeight="15"/>
  <cols>
    <col min="1" max="1" width="5.42578125" style="12" customWidth="1"/>
    <col min="2" max="2" width="8.5703125" style="12" customWidth="1"/>
    <col min="3" max="4" width="12.28515625" style="12" customWidth="1"/>
    <col min="5" max="5" width="68.5703125" style="12" bestFit="1" customWidth="1"/>
    <col min="6" max="6" width="9.140625" style="12"/>
    <col min="7" max="7" width="12.28515625" style="12" bestFit="1" customWidth="1"/>
    <col min="8" max="16384" width="9.140625" style="12"/>
  </cols>
  <sheetData>
    <row r="1" spans="1:7">
      <c r="A1" s="150" t="s">
        <v>116</v>
      </c>
      <c r="B1" s="150"/>
      <c r="C1" s="150"/>
      <c r="D1" s="150"/>
      <c r="E1" s="150"/>
      <c r="F1" s="150"/>
      <c r="G1" s="150"/>
    </row>
    <row r="2" spans="1:7">
      <c r="A2" s="151"/>
      <c r="B2" s="151"/>
      <c r="C2" s="151"/>
      <c r="D2" s="151"/>
      <c r="E2" s="151"/>
      <c r="F2" s="151"/>
      <c r="G2" s="151"/>
    </row>
    <row r="3" spans="1:7">
      <c r="A3" s="50"/>
      <c r="B3" s="50" t="s">
        <v>20</v>
      </c>
      <c r="C3" s="50"/>
      <c r="D3" s="50"/>
      <c r="E3" s="49" t="s">
        <v>21</v>
      </c>
      <c r="F3" s="49" t="s">
        <v>3</v>
      </c>
      <c r="G3" s="50" t="s">
        <v>73</v>
      </c>
    </row>
    <row r="4" spans="1:7" ht="15" customHeight="1">
      <c r="A4" s="142" t="s">
        <v>22</v>
      </c>
      <c r="B4" s="142" t="s">
        <v>118</v>
      </c>
      <c r="C4" s="153" t="s">
        <v>39</v>
      </c>
      <c r="D4" s="49" t="s">
        <v>24</v>
      </c>
      <c r="E4" s="50" t="s">
        <v>84</v>
      </c>
      <c r="F4" s="50">
        <v>5</v>
      </c>
      <c r="G4" s="69"/>
    </row>
    <row r="5" spans="1:7">
      <c r="A5" s="142"/>
      <c r="B5" s="142"/>
      <c r="C5" s="153"/>
      <c r="D5" s="49" t="s">
        <v>26</v>
      </c>
      <c r="E5" s="50" t="s">
        <v>85</v>
      </c>
      <c r="F5" s="50">
        <v>15</v>
      </c>
      <c r="G5" s="69"/>
    </row>
    <row r="6" spans="1:7">
      <c r="A6" s="142"/>
      <c r="B6" s="142"/>
      <c r="C6" s="153" t="s">
        <v>40</v>
      </c>
      <c r="D6" s="49" t="s">
        <v>24</v>
      </c>
      <c r="E6" s="50" t="s">
        <v>86</v>
      </c>
      <c r="F6" s="50">
        <v>5</v>
      </c>
      <c r="G6" s="69"/>
    </row>
    <row r="7" spans="1:7">
      <c r="A7" s="142"/>
      <c r="B7" s="142"/>
      <c r="C7" s="153"/>
      <c r="D7" s="49" t="s">
        <v>26</v>
      </c>
      <c r="E7" s="50" t="s">
        <v>87</v>
      </c>
      <c r="F7" s="50">
        <v>15</v>
      </c>
      <c r="G7" s="69"/>
    </row>
    <row r="8" spans="1:7">
      <c r="A8" s="142"/>
      <c r="B8" s="142"/>
      <c r="C8" s="49" t="s">
        <v>41</v>
      </c>
      <c r="D8" s="49" t="s">
        <v>24</v>
      </c>
      <c r="E8" s="50" t="s">
        <v>88</v>
      </c>
      <c r="F8" s="50">
        <v>10</v>
      </c>
      <c r="G8" s="69"/>
    </row>
    <row r="9" spans="1:7" ht="15.75" customHeight="1">
      <c r="A9" s="142"/>
      <c r="B9" s="142"/>
      <c r="C9" s="58" t="s">
        <v>42</v>
      </c>
      <c r="D9" s="49" t="s">
        <v>24</v>
      </c>
      <c r="E9" s="59" t="s">
        <v>43</v>
      </c>
      <c r="F9" s="50">
        <v>15</v>
      </c>
      <c r="G9" s="69"/>
    </row>
    <row r="10" spans="1:7" ht="15" customHeight="1">
      <c r="A10" s="142"/>
      <c r="B10" s="142"/>
      <c r="C10" s="154" t="s">
        <v>44</v>
      </c>
      <c r="D10" s="49" t="s">
        <v>24</v>
      </c>
      <c r="E10" s="50" t="s">
        <v>89</v>
      </c>
      <c r="F10" s="50">
        <v>5</v>
      </c>
      <c r="G10" s="69"/>
    </row>
    <row r="11" spans="1:7">
      <c r="A11" s="142"/>
      <c r="B11" s="142"/>
      <c r="C11" s="155"/>
      <c r="D11" s="49" t="s">
        <v>26</v>
      </c>
      <c r="E11" s="50" t="s">
        <v>90</v>
      </c>
      <c r="F11" s="50">
        <v>5</v>
      </c>
      <c r="G11" s="69"/>
    </row>
    <row r="12" spans="1:7">
      <c r="A12" s="142"/>
      <c r="B12" s="142"/>
      <c r="C12" s="155"/>
      <c r="D12" s="51" t="s">
        <v>28</v>
      </c>
      <c r="E12" s="50" t="s">
        <v>91</v>
      </c>
      <c r="F12" s="50">
        <v>5</v>
      </c>
      <c r="G12" s="69"/>
    </row>
    <row r="13" spans="1:7">
      <c r="A13" s="142"/>
      <c r="B13" s="142"/>
      <c r="C13" s="146" t="s">
        <v>37</v>
      </c>
      <c r="D13" s="147"/>
      <c r="E13" s="50" t="s">
        <v>136</v>
      </c>
      <c r="F13" s="50">
        <v>20</v>
      </c>
      <c r="G13" s="69"/>
    </row>
    <row r="14" spans="1:7">
      <c r="A14" s="142"/>
      <c r="B14" s="142"/>
      <c r="C14" s="148" t="s">
        <v>7</v>
      </c>
      <c r="D14" s="149"/>
      <c r="E14" s="50"/>
      <c r="F14" s="50">
        <f>SUM(F4:F13)</f>
        <v>100</v>
      </c>
      <c r="G14" s="70">
        <f>((F4*G4)+(F5*G5)+(F6*G6)+(F7*G7)+(F8*G8)+(F9*G9)+(F10*G10)+(F11*G11)+(F12*G12)+(F13*G13))/100</f>
        <v>0</v>
      </c>
    </row>
    <row r="15" spans="1:7">
      <c r="A15" s="152"/>
      <c r="B15" s="152"/>
      <c r="C15" s="152"/>
      <c r="D15" s="152"/>
      <c r="E15" s="152"/>
      <c r="F15" s="152"/>
    </row>
  </sheetData>
  <sheetProtection password="DC6D" sheet="1" objects="1" scenarios="1"/>
  <mergeCells count="9">
    <mergeCell ref="A4:A14"/>
    <mergeCell ref="A1:G2"/>
    <mergeCell ref="A15:F15"/>
    <mergeCell ref="B4:B14"/>
    <mergeCell ref="C4:C5"/>
    <mergeCell ref="C6:C7"/>
    <mergeCell ref="C10:C12"/>
    <mergeCell ref="C13:D13"/>
    <mergeCell ref="C14:D14"/>
  </mergeCells>
  <printOptions horizontalCentered="1"/>
  <pageMargins left="0" right="0" top="0.5" bottom="0" header="0" footer="0"/>
  <pageSetup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6C8E"/>
    <pageSetUpPr fitToPage="1"/>
  </sheetPr>
  <dimension ref="A1:H27"/>
  <sheetViews>
    <sheetView showGridLines="0" zoomScale="80" zoomScaleNormal="80" workbookViewId="0">
      <selection sqref="A1:H2"/>
    </sheetView>
  </sheetViews>
  <sheetFormatPr defaultRowHeight="15"/>
  <cols>
    <col min="1" max="1" width="5.42578125" style="12" customWidth="1"/>
    <col min="2" max="2" width="8.140625" style="12" customWidth="1"/>
    <col min="3" max="3" width="11.42578125" style="12" customWidth="1"/>
    <col min="4" max="5" width="12.28515625" style="12" customWidth="1"/>
    <col min="6" max="6" width="68.5703125" style="12" bestFit="1" customWidth="1"/>
    <col min="7" max="7" width="9.140625" style="12"/>
    <col min="8" max="8" width="12.28515625" style="12" bestFit="1" customWidth="1"/>
    <col min="9" max="16384" width="9.140625" style="12"/>
  </cols>
  <sheetData>
    <row r="1" spans="1:8">
      <c r="A1" s="91" t="s">
        <v>138</v>
      </c>
      <c r="B1" s="91"/>
      <c r="C1" s="91"/>
      <c r="D1" s="91"/>
      <c r="E1" s="91"/>
      <c r="F1" s="91"/>
      <c r="G1" s="91"/>
      <c r="H1" s="91"/>
    </row>
    <row r="2" spans="1:8">
      <c r="A2" s="92"/>
      <c r="B2" s="92"/>
      <c r="C2" s="92"/>
      <c r="D2" s="92"/>
      <c r="E2" s="92"/>
      <c r="F2" s="92"/>
      <c r="G2" s="92"/>
      <c r="H2" s="92"/>
    </row>
    <row r="3" spans="1:8">
      <c r="A3" s="13"/>
      <c r="B3" s="13" t="s">
        <v>20</v>
      </c>
      <c r="C3" s="13"/>
      <c r="D3" s="13"/>
      <c r="E3" s="13"/>
      <c r="F3" s="14" t="s">
        <v>21</v>
      </c>
      <c r="G3" s="14" t="s">
        <v>3</v>
      </c>
      <c r="H3" s="13" t="s">
        <v>73</v>
      </c>
    </row>
    <row r="4" spans="1:8" ht="15" customHeight="1">
      <c r="A4" s="96" t="s">
        <v>22</v>
      </c>
      <c r="B4" s="93" t="s">
        <v>92</v>
      </c>
      <c r="C4" s="93" t="s">
        <v>70</v>
      </c>
      <c r="D4" s="96" t="s">
        <v>23</v>
      </c>
      <c r="E4" s="14" t="s">
        <v>24</v>
      </c>
      <c r="F4" s="13" t="s">
        <v>25</v>
      </c>
      <c r="G4" s="13">
        <v>20</v>
      </c>
      <c r="H4" s="69"/>
    </row>
    <row r="5" spans="1:8">
      <c r="A5" s="96"/>
      <c r="B5" s="94"/>
      <c r="C5" s="94"/>
      <c r="D5" s="96"/>
      <c r="E5" s="14" t="s">
        <v>26</v>
      </c>
      <c r="F5" s="13" t="s">
        <v>27</v>
      </c>
      <c r="G5" s="13">
        <v>10</v>
      </c>
      <c r="H5" s="69"/>
    </row>
    <row r="6" spans="1:8">
      <c r="A6" s="96"/>
      <c r="B6" s="94"/>
      <c r="C6" s="94"/>
      <c r="D6" s="96"/>
      <c r="E6" s="14" t="s">
        <v>28</v>
      </c>
      <c r="F6" s="13" t="s">
        <v>29</v>
      </c>
      <c r="G6" s="13">
        <v>10</v>
      </c>
      <c r="H6" s="69"/>
    </row>
    <row r="7" spans="1:8" ht="15" customHeight="1">
      <c r="A7" s="96"/>
      <c r="B7" s="94"/>
      <c r="C7" s="94"/>
      <c r="D7" s="97" t="s">
        <v>30</v>
      </c>
      <c r="E7" s="14" t="s">
        <v>24</v>
      </c>
      <c r="F7" s="13" t="s">
        <v>31</v>
      </c>
      <c r="G7" s="13">
        <v>10</v>
      </c>
      <c r="H7" s="69"/>
    </row>
    <row r="8" spans="1:8">
      <c r="A8" s="96"/>
      <c r="B8" s="94"/>
      <c r="C8" s="94"/>
      <c r="D8" s="97"/>
      <c r="E8" s="14" t="s">
        <v>26</v>
      </c>
      <c r="F8" s="13" t="s">
        <v>32</v>
      </c>
      <c r="G8" s="13">
        <v>5</v>
      </c>
      <c r="H8" s="69"/>
    </row>
    <row r="9" spans="1:8" ht="15" customHeight="1">
      <c r="A9" s="96"/>
      <c r="B9" s="94"/>
      <c r="C9" s="94"/>
      <c r="D9" s="98" t="s">
        <v>33</v>
      </c>
      <c r="E9" s="14" t="s">
        <v>24</v>
      </c>
      <c r="F9" s="13" t="s">
        <v>34</v>
      </c>
      <c r="G9" s="13">
        <v>15</v>
      </c>
      <c r="H9" s="69"/>
    </row>
    <row r="10" spans="1:8" ht="15" customHeight="1">
      <c r="A10" s="96"/>
      <c r="B10" s="94"/>
      <c r="C10" s="94"/>
      <c r="D10" s="99"/>
      <c r="E10" s="15" t="s">
        <v>26</v>
      </c>
      <c r="F10" s="13" t="s">
        <v>35</v>
      </c>
      <c r="G10" s="13">
        <v>10</v>
      </c>
      <c r="H10" s="69"/>
    </row>
    <row r="11" spans="1:8" ht="15" customHeight="1">
      <c r="A11" s="96"/>
      <c r="B11" s="94"/>
      <c r="C11" s="94"/>
      <c r="D11" s="100" t="s">
        <v>113</v>
      </c>
      <c r="E11" s="101"/>
      <c r="F11" s="19" t="s">
        <v>93</v>
      </c>
      <c r="G11" s="13">
        <v>10</v>
      </c>
      <c r="H11" s="69"/>
    </row>
    <row r="12" spans="1:8" ht="16.5" customHeight="1">
      <c r="A12" s="96"/>
      <c r="B12" s="94"/>
      <c r="C12" s="94"/>
      <c r="D12" s="100" t="s">
        <v>37</v>
      </c>
      <c r="E12" s="101"/>
      <c r="F12" s="13" t="s">
        <v>137</v>
      </c>
      <c r="G12" s="13">
        <v>10</v>
      </c>
      <c r="H12" s="69"/>
    </row>
    <row r="13" spans="1:8">
      <c r="A13" s="96"/>
      <c r="B13" s="94"/>
      <c r="C13" s="95"/>
      <c r="D13" s="102" t="s">
        <v>7</v>
      </c>
      <c r="E13" s="103"/>
      <c r="F13" s="13"/>
      <c r="G13" s="13">
        <f>SUM(G4:G12)</f>
        <v>100</v>
      </c>
      <c r="H13" s="70">
        <f>((G4*H4)+(G5*H5)+(G6*H6)+(G7*H7)+(G8*H8)+(G9*H9)+(G10*H10)+(G11*H11)+(G12*H12))/100</f>
        <v>0</v>
      </c>
    </row>
    <row r="14" spans="1:8">
      <c r="A14" s="96"/>
      <c r="B14" s="94"/>
      <c r="C14" s="93" t="s">
        <v>71</v>
      </c>
      <c r="D14" s="26"/>
      <c r="E14" s="27"/>
      <c r="F14" s="13" t="s">
        <v>72</v>
      </c>
      <c r="G14" s="13">
        <v>100</v>
      </c>
      <c r="H14" s="69"/>
    </row>
    <row r="15" spans="1:8">
      <c r="A15" s="96"/>
      <c r="B15" s="95"/>
      <c r="C15" s="95"/>
      <c r="D15" s="102" t="s">
        <v>7</v>
      </c>
      <c r="E15" s="103"/>
      <c r="F15" s="13"/>
      <c r="G15" s="13">
        <v>100</v>
      </c>
      <c r="H15" s="70">
        <f>H14</f>
        <v>0</v>
      </c>
    </row>
    <row r="16" spans="1:8" ht="15" customHeight="1">
      <c r="A16" s="96"/>
      <c r="B16" s="96" t="s">
        <v>38</v>
      </c>
      <c r="C16" s="25"/>
      <c r="D16" s="104" t="s">
        <v>39</v>
      </c>
      <c r="E16" s="14" t="s">
        <v>24</v>
      </c>
      <c r="F16" s="13" t="s">
        <v>84</v>
      </c>
      <c r="G16" s="13">
        <v>5</v>
      </c>
      <c r="H16" s="69"/>
    </row>
    <row r="17" spans="1:8">
      <c r="A17" s="96"/>
      <c r="B17" s="96"/>
      <c r="C17" s="25"/>
      <c r="D17" s="104"/>
      <c r="E17" s="14" t="s">
        <v>26</v>
      </c>
      <c r="F17" s="13" t="s">
        <v>85</v>
      </c>
      <c r="G17" s="13">
        <v>15</v>
      </c>
      <c r="H17" s="69"/>
    </row>
    <row r="18" spans="1:8">
      <c r="A18" s="96"/>
      <c r="B18" s="96"/>
      <c r="C18" s="25"/>
      <c r="D18" s="104" t="s">
        <v>40</v>
      </c>
      <c r="E18" s="14" t="s">
        <v>24</v>
      </c>
      <c r="F18" s="13" t="s">
        <v>86</v>
      </c>
      <c r="G18" s="13">
        <v>5</v>
      </c>
      <c r="H18" s="69"/>
    </row>
    <row r="19" spans="1:8">
      <c r="A19" s="96"/>
      <c r="B19" s="96"/>
      <c r="C19" s="25"/>
      <c r="D19" s="104"/>
      <c r="E19" s="14" t="s">
        <v>26</v>
      </c>
      <c r="F19" s="13" t="s">
        <v>87</v>
      </c>
      <c r="G19" s="13">
        <v>15</v>
      </c>
      <c r="H19" s="69"/>
    </row>
    <row r="20" spans="1:8">
      <c r="A20" s="96"/>
      <c r="B20" s="96"/>
      <c r="C20" s="25"/>
      <c r="D20" s="14" t="s">
        <v>41</v>
      </c>
      <c r="E20" s="14" t="s">
        <v>24</v>
      </c>
      <c r="F20" s="13" t="s">
        <v>88</v>
      </c>
      <c r="G20" s="13">
        <v>10</v>
      </c>
      <c r="H20" s="69"/>
    </row>
    <row r="21" spans="1:8" ht="15.75" customHeight="1">
      <c r="A21" s="96"/>
      <c r="B21" s="96"/>
      <c r="C21" s="25"/>
      <c r="D21" s="16" t="s">
        <v>42</v>
      </c>
      <c r="E21" s="14" t="s">
        <v>24</v>
      </c>
      <c r="F21" s="17" t="s">
        <v>43</v>
      </c>
      <c r="G21" s="13">
        <v>15</v>
      </c>
      <c r="H21" s="69"/>
    </row>
    <row r="22" spans="1:8" ht="15" customHeight="1">
      <c r="A22" s="96"/>
      <c r="B22" s="96"/>
      <c r="C22" s="28"/>
      <c r="D22" s="105" t="s">
        <v>44</v>
      </c>
      <c r="E22" s="14" t="s">
        <v>24</v>
      </c>
      <c r="F22" s="13" t="s">
        <v>89</v>
      </c>
      <c r="G22" s="13">
        <v>5</v>
      </c>
      <c r="H22" s="69"/>
    </row>
    <row r="23" spans="1:8">
      <c r="A23" s="96"/>
      <c r="B23" s="96"/>
      <c r="C23" s="29"/>
      <c r="D23" s="106"/>
      <c r="E23" s="14" t="s">
        <v>26</v>
      </c>
      <c r="F23" s="13" t="s">
        <v>90</v>
      </c>
      <c r="G23" s="13">
        <v>5</v>
      </c>
      <c r="H23" s="69"/>
    </row>
    <row r="24" spans="1:8">
      <c r="A24" s="96"/>
      <c r="B24" s="96"/>
      <c r="C24" s="29"/>
      <c r="D24" s="106"/>
      <c r="E24" s="15" t="s">
        <v>28</v>
      </c>
      <c r="F24" s="13" t="s">
        <v>91</v>
      </c>
      <c r="G24" s="13">
        <v>5</v>
      </c>
      <c r="H24" s="69"/>
    </row>
    <row r="25" spans="1:8">
      <c r="A25" s="96"/>
      <c r="B25" s="96"/>
      <c r="C25" s="30"/>
      <c r="D25" s="100" t="s">
        <v>37</v>
      </c>
      <c r="E25" s="101"/>
      <c r="F25" s="13" t="s">
        <v>137</v>
      </c>
      <c r="G25" s="13">
        <v>20</v>
      </c>
      <c r="H25" s="69"/>
    </row>
    <row r="26" spans="1:8">
      <c r="A26" s="96"/>
      <c r="B26" s="96"/>
      <c r="C26" s="30"/>
      <c r="D26" s="102" t="s">
        <v>7</v>
      </c>
      <c r="E26" s="103"/>
      <c r="F26" s="13"/>
      <c r="G26" s="13">
        <f>SUM(G16:G25)</f>
        <v>100</v>
      </c>
      <c r="H26" s="70">
        <f>((G16*H16)+(G17*H17)+(G18*H18)+(G19*H19)+(G20*H20)+(G21*H21)+(G22*H22)+(G23*H23)+(G24*H24)+(G25*H25))/100</f>
        <v>0</v>
      </c>
    </row>
    <row r="27" spans="1:8">
      <c r="A27" s="152"/>
      <c r="B27" s="152"/>
      <c r="C27" s="152"/>
      <c r="D27" s="152"/>
      <c r="E27" s="152"/>
      <c r="F27" s="152"/>
      <c r="G27" s="152"/>
    </row>
  </sheetData>
  <sheetProtection password="DC6D" sheet="1" objects="1" scenarios="1"/>
  <mergeCells count="19">
    <mergeCell ref="A1:H2"/>
    <mergeCell ref="D18:D19"/>
    <mergeCell ref="D22:D24"/>
    <mergeCell ref="D25:E25"/>
    <mergeCell ref="D26:E26"/>
    <mergeCell ref="A4:A26"/>
    <mergeCell ref="D4:D6"/>
    <mergeCell ref="D7:D8"/>
    <mergeCell ref="D9:D10"/>
    <mergeCell ref="D11:E11"/>
    <mergeCell ref="D12:E12"/>
    <mergeCell ref="D13:E13"/>
    <mergeCell ref="B16:B26"/>
    <mergeCell ref="A27:G27"/>
    <mergeCell ref="B4:B15"/>
    <mergeCell ref="C4:C13"/>
    <mergeCell ref="C14:C15"/>
    <mergeCell ref="D15:E15"/>
    <mergeCell ref="D16:D17"/>
  </mergeCells>
  <printOptions horizontalCentered="1"/>
  <pageMargins left="0" right="0" top="0.5" bottom="0" header="0" footer="0"/>
  <pageSetup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H40"/>
  <sheetViews>
    <sheetView showGridLines="0" zoomScale="90" zoomScaleNormal="90" workbookViewId="0">
      <selection sqref="A1:H2"/>
    </sheetView>
  </sheetViews>
  <sheetFormatPr defaultRowHeight="15"/>
  <cols>
    <col min="1" max="1" width="3.7109375" style="18" bestFit="1" customWidth="1"/>
    <col min="2" max="2" width="11.42578125" style="18" bestFit="1" customWidth="1"/>
    <col min="3" max="3" width="7" style="18" customWidth="1"/>
    <col min="4" max="4" width="12.28515625" style="24" customWidth="1"/>
    <col min="5" max="5" width="11.42578125" style="18" customWidth="1"/>
    <col min="6" max="6" width="68.5703125" style="18" bestFit="1" customWidth="1"/>
    <col min="7" max="7" width="9.140625" style="18"/>
    <col min="8" max="8" width="12.28515625" style="18" bestFit="1" customWidth="1"/>
    <col min="9" max="16384" width="9.140625" style="18"/>
  </cols>
  <sheetData>
    <row r="1" spans="1:8">
      <c r="A1" s="156" t="s">
        <v>119</v>
      </c>
      <c r="B1" s="156"/>
      <c r="C1" s="156"/>
      <c r="D1" s="156"/>
      <c r="E1" s="156"/>
      <c r="F1" s="156"/>
      <c r="G1" s="156"/>
      <c r="H1" s="156"/>
    </row>
    <row r="2" spans="1:8">
      <c r="A2" s="157"/>
      <c r="B2" s="157"/>
      <c r="C2" s="157"/>
      <c r="D2" s="157"/>
      <c r="E2" s="157"/>
      <c r="F2" s="157"/>
      <c r="G2" s="157"/>
      <c r="H2" s="157"/>
    </row>
    <row r="3" spans="1:8">
      <c r="A3" s="19"/>
      <c r="B3" s="19" t="s">
        <v>20</v>
      </c>
      <c r="C3" s="19"/>
      <c r="D3" s="20"/>
      <c r="E3" s="19"/>
      <c r="F3" s="21" t="s">
        <v>21</v>
      </c>
      <c r="G3" s="21" t="s">
        <v>3</v>
      </c>
      <c r="H3" s="21" t="s">
        <v>73</v>
      </c>
    </row>
    <row r="4" spans="1:8" ht="15" customHeight="1">
      <c r="A4" s="158" t="s">
        <v>22</v>
      </c>
      <c r="B4" s="112" t="s">
        <v>45</v>
      </c>
      <c r="C4" s="113"/>
      <c r="D4" s="118" t="s">
        <v>46</v>
      </c>
      <c r="E4" s="21" t="s">
        <v>24</v>
      </c>
      <c r="F4" s="19" t="s">
        <v>47</v>
      </c>
      <c r="G4" s="19">
        <v>10</v>
      </c>
      <c r="H4" s="71"/>
    </row>
    <row r="5" spans="1:8">
      <c r="A5" s="158"/>
      <c r="B5" s="114"/>
      <c r="C5" s="115"/>
      <c r="D5" s="118"/>
      <c r="E5" s="21" t="s">
        <v>26</v>
      </c>
      <c r="F5" s="19" t="s">
        <v>48</v>
      </c>
      <c r="G5" s="19">
        <v>10</v>
      </c>
      <c r="H5" s="71"/>
    </row>
    <row r="6" spans="1:8">
      <c r="A6" s="158"/>
      <c r="B6" s="114"/>
      <c r="C6" s="115"/>
      <c r="D6" s="118"/>
      <c r="E6" s="21" t="s">
        <v>28</v>
      </c>
      <c r="F6" s="19" t="s">
        <v>49</v>
      </c>
      <c r="G6" s="19">
        <v>15</v>
      </c>
      <c r="H6" s="71"/>
    </row>
    <row r="7" spans="1:8">
      <c r="A7" s="158"/>
      <c r="B7" s="114"/>
      <c r="C7" s="115"/>
      <c r="D7" s="118" t="s">
        <v>50</v>
      </c>
      <c r="E7" s="21" t="s">
        <v>24</v>
      </c>
      <c r="F7" s="19" t="s">
        <v>51</v>
      </c>
      <c r="G7" s="19">
        <v>10</v>
      </c>
      <c r="H7" s="71"/>
    </row>
    <row r="8" spans="1:8">
      <c r="A8" s="158"/>
      <c r="B8" s="114"/>
      <c r="C8" s="115"/>
      <c r="D8" s="118"/>
      <c r="E8" s="21" t="s">
        <v>26</v>
      </c>
      <c r="F8" s="19" t="s">
        <v>52</v>
      </c>
      <c r="G8" s="19">
        <v>10</v>
      </c>
      <c r="H8" s="71"/>
    </row>
    <row r="9" spans="1:8">
      <c r="A9" s="158"/>
      <c r="B9" s="114"/>
      <c r="C9" s="115"/>
      <c r="D9" s="21" t="s">
        <v>53</v>
      </c>
      <c r="E9" s="21" t="s">
        <v>24</v>
      </c>
      <c r="F9" s="19" t="s">
        <v>54</v>
      </c>
      <c r="G9" s="19">
        <v>15</v>
      </c>
      <c r="H9" s="71"/>
    </row>
    <row r="10" spans="1:8">
      <c r="A10" s="158"/>
      <c r="B10" s="114"/>
      <c r="C10" s="115"/>
      <c r="D10" s="110" t="s">
        <v>113</v>
      </c>
      <c r="E10" s="110"/>
      <c r="F10" s="19" t="s">
        <v>93</v>
      </c>
      <c r="G10" s="19">
        <v>15</v>
      </c>
      <c r="H10" s="71"/>
    </row>
    <row r="11" spans="1:8">
      <c r="A11" s="158"/>
      <c r="B11" s="114"/>
      <c r="C11" s="115"/>
      <c r="D11" s="110" t="s">
        <v>37</v>
      </c>
      <c r="E11" s="110"/>
      <c r="F11" s="19" t="s">
        <v>136</v>
      </c>
      <c r="G11" s="19">
        <v>15</v>
      </c>
      <c r="H11" s="71"/>
    </row>
    <row r="12" spans="1:8">
      <c r="A12" s="158"/>
      <c r="B12" s="116"/>
      <c r="C12" s="117"/>
      <c r="D12" s="111" t="s">
        <v>7</v>
      </c>
      <c r="E12" s="111"/>
      <c r="F12" s="19"/>
      <c r="G12" s="19">
        <f>SUM(G4:G11)</f>
        <v>100</v>
      </c>
      <c r="H12" s="70">
        <f>((G4*H4)+(G5*H5)+(G6*H6)+(G7*H7)+(G8*H8)+(G9*H9)+(G10*H10)+(G11*H11))/100</f>
        <v>0</v>
      </c>
    </row>
    <row r="13" spans="1:8" ht="15" customHeight="1">
      <c r="A13" s="158"/>
      <c r="B13" s="123" t="s">
        <v>55</v>
      </c>
      <c r="C13" s="123" t="s">
        <v>110</v>
      </c>
      <c r="D13" s="121" t="s">
        <v>56</v>
      </c>
      <c r="E13" s="21" t="s">
        <v>24</v>
      </c>
      <c r="F13" s="19" t="s">
        <v>57</v>
      </c>
      <c r="G13" s="19">
        <v>10</v>
      </c>
      <c r="H13" s="71"/>
    </row>
    <row r="14" spans="1:8" ht="15" customHeight="1">
      <c r="A14" s="158"/>
      <c r="B14" s="124"/>
      <c r="C14" s="124"/>
      <c r="D14" s="122"/>
      <c r="E14" s="42" t="s">
        <v>26</v>
      </c>
      <c r="F14" s="19" t="s">
        <v>106</v>
      </c>
      <c r="G14" s="19">
        <v>10</v>
      </c>
      <c r="H14" s="71"/>
    </row>
    <row r="15" spans="1:8">
      <c r="A15" s="158"/>
      <c r="B15" s="124"/>
      <c r="C15" s="124"/>
      <c r="D15" s="126"/>
      <c r="E15" s="42" t="s">
        <v>28</v>
      </c>
      <c r="F15" s="19" t="s">
        <v>58</v>
      </c>
      <c r="G15" s="19">
        <v>10</v>
      </c>
      <c r="H15" s="71"/>
    </row>
    <row r="16" spans="1:8">
      <c r="A16" s="158"/>
      <c r="B16" s="124"/>
      <c r="C16" s="124"/>
      <c r="D16" s="118" t="s">
        <v>59</v>
      </c>
      <c r="E16" s="21" t="s">
        <v>24</v>
      </c>
      <c r="F16" s="19" t="s">
        <v>60</v>
      </c>
      <c r="G16" s="19">
        <v>20</v>
      </c>
      <c r="H16" s="71"/>
    </row>
    <row r="17" spans="1:8">
      <c r="A17" s="158"/>
      <c r="B17" s="124"/>
      <c r="C17" s="124"/>
      <c r="D17" s="118"/>
      <c r="E17" s="21" t="s">
        <v>26</v>
      </c>
      <c r="F17" s="19" t="s">
        <v>61</v>
      </c>
      <c r="G17" s="19">
        <v>10</v>
      </c>
      <c r="H17" s="71"/>
    </row>
    <row r="18" spans="1:8">
      <c r="A18" s="158"/>
      <c r="B18" s="124"/>
      <c r="C18" s="124"/>
      <c r="D18" s="118"/>
      <c r="E18" s="21" t="s">
        <v>28</v>
      </c>
      <c r="F18" s="19" t="s">
        <v>102</v>
      </c>
      <c r="G18" s="19">
        <v>10</v>
      </c>
      <c r="H18" s="71"/>
    </row>
    <row r="19" spans="1:8">
      <c r="A19" s="158"/>
      <c r="B19" s="124"/>
      <c r="C19" s="124"/>
      <c r="D19" s="118"/>
      <c r="E19" s="21" t="s">
        <v>62</v>
      </c>
      <c r="F19" s="19" t="s">
        <v>63</v>
      </c>
      <c r="G19" s="19">
        <v>10</v>
      </c>
      <c r="H19" s="71"/>
    </row>
    <row r="20" spans="1:8">
      <c r="A20" s="158"/>
      <c r="B20" s="124"/>
      <c r="C20" s="124"/>
      <c r="D20" s="110" t="s">
        <v>37</v>
      </c>
      <c r="E20" s="110"/>
      <c r="F20" s="19" t="s">
        <v>136</v>
      </c>
      <c r="G20" s="19">
        <v>20</v>
      </c>
      <c r="H20" s="71"/>
    </row>
    <row r="21" spans="1:8">
      <c r="A21" s="158"/>
      <c r="B21" s="124"/>
      <c r="C21" s="125"/>
      <c r="D21" s="111" t="s">
        <v>7</v>
      </c>
      <c r="E21" s="111"/>
      <c r="F21" s="19"/>
      <c r="G21" s="19">
        <f>SUM(G13:G20)</f>
        <v>100</v>
      </c>
      <c r="H21" s="70">
        <f>((G13*H13)+(G14*H14)+(G15*H15)+(G16*H16)+(G17*H17)+(G18*H18)+(G19*H19)+(G20*H20))/100</f>
        <v>0</v>
      </c>
    </row>
    <row r="22" spans="1:8" ht="15" customHeight="1">
      <c r="A22" s="158"/>
      <c r="B22" s="124"/>
      <c r="C22" s="119" t="s">
        <v>111</v>
      </c>
      <c r="D22" s="121" t="s">
        <v>108</v>
      </c>
      <c r="E22" s="41" t="s">
        <v>24</v>
      </c>
      <c r="F22" s="19" t="s">
        <v>101</v>
      </c>
      <c r="G22" s="19">
        <v>20</v>
      </c>
      <c r="H22" s="69"/>
    </row>
    <row r="23" spans="1:8">
      <c r="A23" s="158"/>
      <c r="B23" s="124"/>
      <c r="C23" s="120"/>
      <c r="D23" s="122"/>
      <c r="E23" s="42" t="s">
        <v>26</v>
      </c>
      <c r="F23" s="19" t="s">
        <v>60</v>
      </c>
      <c r="G23" s="19">
        <v>20</v>
      </c>
      <c r="H23" s="69"/>
    </row>
    <row r="24" spans="1:8">
      <c r="A24" s="158"/>
      <c r="B24" s="124"/>
      <c r="C24" s="120"/>
      <c r="D24" s="122"/>
      <c r="E24" s="42" t="s">
        <v>28</v>
      </c>
      <c r="F24" s="19" t="s">
        <v>105</v>
      </c>
      <c r="G24" s="19">
        <v>10</v>
      </c>
      <c r="H24" s="69"/>
    </row>
    <row r="25" spans="1:8">
      <c r="A25" s="158"/>
      <c r="B25" s="124"/>
      <c r="C25" s="120"/>
      <c r="D25" s="122"/>
      <c r="E25" s="42" t="s">
        <v>103</v>
      </c>
      <c r="F25" s="19" t="s">
        <v>104</v>
      </c>
      <c r="G25" s="19">
        <v>10</v>
      </c>
      <c r="H25" s="69"/>
    </row>
    <row r="26" spans="1:8">
      <c r="A26" s="158"/>
      <c r="B26" s="124"/>
      <c r="C26" s="120"/>
      <c r="D26" s="122"/>
      <c r="E26" s="42" t="s">
        <v>107</v>
      </c>
      <c r="F26" s="19" t="s">
        <v>106</v>
      </c>
      <c r="G26" s="19">
        <v>10</v>
      </c>
      <c r="H26" s="69"/>
    </row>
    <row r="27" spans="1:8">
      <c r="A27" s="158"/>
      <c r="B27" s="124"/>
      <c r="C27" s="120"/>
      <c r="D27" s="126"/>
      <c r="E27" s="42" t="s">
        <v>109</v>
      </c>
      <c r="F27" s="19" t="s">
        <v>58</v>
      </c>
      <c r="G27" s="19">
        <v>10</v>
      </c>
      <c r="H27" s="69"/>
    </row>
    <row r="28" spans="1:8">
      <c r="A28" s="158"/>
      <c r="B28" s="124"/>
      <c r="C28" s="120"/>
      <c r="D28" s="110" t="s">
        <v>37</v>
      </c>
      <c r="E28" s="110"/>
      <c r="F28" s="19" t="s">
        <v>136</v>
      </c>
      <c r="G28" s="19">
        <v>20</v>
      </c>
      <c r="H28" s="69"/>
    </row>
    <row r="29" spans="1:8" ht="15" customHeight="1">
      <c r="A29" s="158"/>
      <c r="B29" s="124"/>
      <c r="C29" s="127"/>
      <c r="D29" s="111" t="s">
        <v>7</v>
      </c>
      <c r="E29" s="111"/>
      <c r="F29" s="19"/>
      <c r="G29" s="19">
        <f>SUM(G22:G28)</f>
        <v>100</v>
      </c>
      <c r="H29" s="70">
        <f>((G22*H22)+(G23*H23)+(G24*H24)+(G25*H25)+(G26*H26)+(G27*H27)+(G28*H28))/100</f>
        <v>0</v>
      </c>
    </row>
    <row r="30" spans="1:8">
      <c r="A30" s="158"/>
      <c r="B30" s="124"/>
      <c r="C30" s="119" t="s">
        <v>112</v>
      </c>
      <c r="D30" s="121" t="s">
        <v>56</v>
      </c>
      <c r="E30" s="42"/>
      <c r="F30" s="19" t="s">
        <v>106</v>
      </c>
      <c r="G30" s="19">
        <v>50</v>
      </c>
      <c r="H30" s="69"/>
    </row>
    <row r="31" spans="1:8">
      <c r="A31" s="158"/>
      <c r="B31" s="124"/>
      <c r="C31" s="120"/>
      <c r="D31" s="122"/>
      <c r="E31" s="42"/>
      <c r="F31" s="19" t="s">
        <v>58</v>
      </c>
      <c r="G31" s="19">
        <v>50</v>
      </c>
      <c r="H31" s="69"/>
    </row>
    <row r="32" spans="1:8">
      <c r="A32" s="158"/>
      <c r="B32" s="124"/>
      <c r="C32" s="120"/>
      <c r="D32" s="111" t="s">
        <v>7</v>
      </c>
      <c r="E32" s="111"/>
      <c r="F32" s="19"/>
      <c r="G32" s="19">
        <f>SUM(G30:G31)</f>
        <v>100</v>
      </c>
      <c r="H32" s="70">
        <f>((G30*H30)+(G31*H31))/100</f>
        <v>0</v>
      </c>
    </row>
    <row r="33" spans="1:8" ht="15" customHeight="1">
      <c r="A33" s="158"/>
      <c r="B33" s="112" t="s">
        <v>64</v>
      </c>
      <c r="C33" s="113"/>
      <c r="D33" s="118" t="s">
        <v>56</v>
      </c>
      <c r="E33" s="21" t="s">
        <v>24</v>
      </c>
      <c r="F33" s="19" t="s">
        <v>65</v>
      </c>
      <c r="G33" s="19">
        <v>15</v>
      </c>
      <c r="H33" s="71"/>
    </row>
    <row r="34" spans="1:8">
      <c r="A34" s="158"/>
      <c r="B34" s="114"/>
      <c r="C34" s="115"/>
      <c r="D34" s="118"/>
      <c r="E34" s="21" t="s">
        <v>26</v>
      </c>
      <c r="F34" s="19" t="s">
        <v>66</v>
      </c>
      <c r="G34" s="19">
        <v>15</v>
      </c>
      <c r="H34" s="71"/>
    </row>
    <row r="35" spans="1:8">
      <c r="A35" s="158"/>
      <c r="B35" s="114"/>
      <c r="C35" s="115"/>
      <c r="D35" s="118"/>
      <c r="E35" s="22" t="s">
        <v>28</v>
      </c>
      <c r="F35" s="19" t="s">
        <v>67</v>
      </c>
      <c r="G35" s="19">
        <v>10</v>
      </c>
      <c r="H35" s="71"/>
    </row>
    <row r="36" spans="1:8">
      <c r="A36" s="158"/>
      <c r="B36" s="114"/>
      <c r="C36" s="115"/>
      <c r="D36" s="118" t="s">
        <v>59</v>
      </c>
      <c r="E36" s="21" t="s">
        <v>24</v>
      </c>
      <c r="F36" s="23" t="s">
        <v>68</v>
      </c>
      <c r="G36" s="19">
        <v>10</v>
      </c>
      <c r="H36" s="71"/>
    </row>
    <row r="37" spans="1:8">
      <c r="A37" s="158"/>
      <c r="B37" s="114"/>
      <c r="C37" s="115"/>
      <c r="D37" s="118"/>
      <c r="E37" s="21" t="s">
        <v>26</v>
      </c>
      <c r="F37" s="19" t="s">
        <v>69</v>
      </c>
      <c r="G37" s="19">
        <v>10</v>
      </c>
      <c r="H37" s="71"/>
    </row>
    <row r="38" spans="1:8">
      <c r="A38" s="158"/>
      <c r="B38" s="114"/>
      <c r="C38" s="115"/>
      <c r="D38" s="110" t="s">
        <v>36</v>
      </c>
      <c r="E38" s="110"/>
      <c r="F38" s="19" t="s">
        <v>93</v>
      </c>
      <c r="G38" s="19">
        <v>20</v>
      </c>
      <c r="H38" s="71"/>
    </row>
    <row r="39" spans="1:8">
      <c r="A39" s="158"/>
      <c r="B39" s="114"/>
      <c r="C39" s="115"/>
      <c r="D39" s="110" t="s">
        <v>37</v>
      </c>
      <c r="E39" s="110"/>
      <c r="F39" s="19" t="s">
        <v>136</v>
      </c>
      <c r="G39" s="19">
        <v>20</v>
      </c>
      <c r="H39" s="71"/>
    </row>
    <row r="40" spans="1:8">
      <c r="A40" s="158"/>
      <c r="B40" s="116"/>
      <c r="C40" s="117"/>
      <c r="D40" s="111" t="s">
        <v>7</v>
      </c>
      <c r="E40" s="111"/>
      <c r="F40" s="19"/>
      <c r="G40" s="19">
        <f>SUM(G33:G39)</f>
        <v>100</v>
      </c>
      <c r="H40" s="70">
        <f>((G33*H33)+(G34*H34)+(G35*H35)+(G36*H36)+(G37*H37)+(G38*H38)+(G39*H39))/100</f>
        <v>0</v>
      </c>
    </row>
  </sheetData>
  <sheetProtection password="DC6D" sheet="1" objects="1" scenarios="1"/>
  <mergeCells count="27">
    <mergeCell ref="D12:E12"/>
    <mergeCell ref="D13:D15"/>
    <mergeCell ref="B13:B32"/>
    <mergeCell ref="B33:C40"/>
    <mergeCell ref="C30:C32"/>
    <mergeCell ref="D22:D27"/>
    <mergeCell ref="D29:E29"/>
    <mergeCell ref="D28:E28"/>
    <mergeCell ref="D30:D31"/>
    <mergeCell ref="D32:E32"/>
    <mergeCell ref="C22:C29"/>
    <mergeCell ref="A1:H2"/>
    <mergeCell ref="D16:D19"/>
    <mergeCell ref="D20:E20"/>
    <mergeCell ref="D21:E21"/>
    <mergeCell ref="A4:A40"/>
    <mergeCell ref="D4:D6"/>
    <mergeCell ref="D7:D8"/>
    <mergeCell ref="D10:E10"/>
    <mergeCell ref="D11:E11"/>
    <mergeCell ref="D33:D35"/>
    <mergeCell ref="D36:D37"/>
    <mergeCell ref="B4:C12"/>
    <mergeCell ref="C13:C21"/>
    <mergeCell ref="D38:E38"/>
    <mergeCell ref="D39:E39"/>
    <mergeCell ref="D40:E40"/>
  </mergeCells>
  <printOptions horizontalCentered="1"/>
  <pageMargins left="0" right="0" top="0.5" bottom="0" header="0" footer="0"/>
  <pageSetup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J13"/>
  <sheetViews>
    <sheetView showGridLines="0" workbookViewId="0">
      <selection activeCell="D20" sqref="D20"/>
    </sheetView>
  </sheetViews>
  <sheetFormatPr defaultColWidth="9.140625" defaultRowHeight="15"/>
  <cols>
    <col min="1" max="1" width="12.42578125" style="1" customWidth="1"/>
    <col min="2" max="2" width="2.85546875" style="1" customWidth="1"/>
    <col min="3" max="3" width="12.5703125" style="1" customWidth="1"/>
    <col min="4" max="4" width="28.5703125" style="1" customWidth="1"/>
    <col min="5" max="5" width="10.140625" style="1" customWidth="1"/>
    <col min="6" max="8" width="18.7109375" style="1" customWidth="1"/>
    <col min="9" max="16384" width="9.140625" style="1"/>
  </cols>
  <sheetData>
    <row r="1" spans="1:10" ht="15.75">
      <c r="A1" s="165" t="s">
        <v>10</v>
      </c>
      <c r="B1" s="166"/>
      <c r="C1" s="166"/>
      <c r="D1" s="167" t="str">
        <f>IF(ISBLANK('CMM Details'!B2)," ",'CMM Details'!B2)</f>
        <v xml:space="preserve"> </v>
      </c>
      <c r="E1" s="167"/>
      <c r="F1" s="167"/>
      <c r="G1" s="167"/>
      <c r="H1" s="168"/>
    </row>
    <row r="2" spans="1:10" ht="15.75">
      <c r="A2" s="171" t="s">
        <v>11</v>
      </c>
      <c r="B2" s="172"/>
      <c r="C2" s="172"/>
      <c r="D2" s="169" t="str">
        <f>IF(ISBLANK('CMM Details'!B3)," ",'CMM Details'!B3)</f>
        <v xml:space="preserve"> </v>
      </c>
      <c r="E2" s="169"/>
      <c r="F2" s="169"/>
      <c r="G2" s="169"/>
      <c r="H2" s="170"/>
    </row>
    <row r="3" spans="1:10" ht="15.75">
      <c r="A3" s="171" t="s">
        <v>81</v>
      </c>
      <c r="B3" s="172"/>
      <c r="C3" s="172"/>
      <c r="D3" s="169" t="str">
        <f>IF(ISBLANK('CMM Details'!B7)," ",'CMM Details'!B7)</f>
        <v xml:space="preserve"> </v>
      </c>
      <c r="E3" s="169"/>
      <c r="F3" s="169"/>
      <c r="G3" s="169"/>
      <c r="H3" s="170"/>
    </row>
    <row r="4" spans="1:10" ht="15.75">
      <c r="A4" s="171" t="s">
        <v>82</v>
      </c>
      <c r="B4" s="172"/>
      <c r="C4" s="172"/>
      <c r="D4" s="169" t="str">
        <f>IF(ISBLANK('CMM Details'!B11)," ",'CMM Details'!B11)</f>
        <v xml:space="preserve"> </v>
      </c>
      <c r="E4" s="169"/>
      <c r="F4" s="169"/>
      <c r="G4" s="169"/>
      <c r="H4" s="170"/>
    </row>
    <row r="5" spans="1:10" ht="15.75">
      <c r="A5" s="180" t="s">
        <v>83</v>
      </c>
      <c r="B5" s="181"/>
      <c r="C5" s="181"/>
      <c r="D5" s="182" t="str">
        <f>IF(ISBLANK('CMM Details'!B8)," ",'CMM Details'!B8)</f>
        <v xml:space="preserve"> </v>
      </c>
      <c r="E5" s="182"/>
      <c r="F5" s="182"/>
      <c r="G5" s="182"/>
      <c r="H5" s="183"/>
    </row>
    <row r="6" spans="1:10" ht="18.75">
      <c r="A6" s="179" t="s">
        <v>6</v>
      </c>
      <c r="B6" s="179"/>
      <c r="C6" s="179"/>
      <c r="D6" s="179"/>
      <c r="E6" s="179"/>
      <c r="F6" s="179"/>
      <c r="G6" s="179"/>
      <c r="H6" s="179"/>
    </row>
    <row r="7" spans="1:10" ht="15" customHeight="1">
      <c r="A7" s="173" t="s">
        <v>20</v>
      </c>
      <c r="B7" s="174"/>
      <c r="C7" s="174"/>
      <c r="D7" s="175"/>
      <c r="E7" s="184" t="s">
        <v>12</v>
      </c>
      <c r="F7" s="185"/>
      <c r="G7" s="159" t="s">
        <v>78</v>
      </c>
      <c r="H7" s="161" t="s">
        <v>80</v>
      </c>
    </row>
    <row r="8" spans="1:10" ht="28.5" customHeight="1">
      <c r="A8" s="176"/>
      <c r="B8" s="177"/>
      <c r="C8" s="177"/>
      <c r="D8" s="178"/>
      <c r="E8" s="186"/>
      <c r="F8" s="187"/>
      <c r="G8" s="160"/>
      <c r="H8" s="162"/>
    </row>
    <row r="9" spans="1:10" s="2" customFormat="1" ht="30.75" customHeight="1">
      <c r="A9" s="188" t="s">
        <v>74</v>
      </c>
      <c r="B9" s="189"/>
      <c r="C9" s="189"/>
      <c r="D9" s="190"/>
      <c r="E9" s="163">
        <v>100</v>
      </c>
      <c r="F9" s="164"/>
      <c r="G9" s="60">
        <f>IF(ISBLANK(ESTP!XFD13)," ",ESTP!XFD13)</f>
        <v>0</v>
      </c>
      <c r="H9" s="72"/>
    </row>
    <row r="10" spans="1:10" s="2" customFormat="1" ht="30.75" customHeight="1">
      <c r="A10" s="188" t="s">
        <v>75</v>
      </c>
      <c r="B10" s="189"/>
      <c r="C10" s="189"/>
      <c r="D10" s="190"/>
      <c r="E10" s="163">
        <v>100</v>
      </c>
      <c r="F10" s="164"/>
      <c r="G10" s="60">
        <f>'FI,SEP'!G14</f>
        <v>0</v>
      </c>
      <c r="H10" s="72"/>
      <c r="J10" s="40"/>
    </row>
    <row r="11" spans="1:10" s="2" customFormat="1" ht="30.75" customHeight="1">
      <c r="A11" s="188" t="s">
        <v>76</v>
      </c>
      <c r="B11" s="189"/>
      <c r="C11" s="189"/>
      <c r="D11" s="190"/>
      <c r="E11" s="163">
        <v>100</v>
      </c>
      <c r="F11" s="164"/>
      <c r="G11" s="60">
        <f>('ESTP + FI,SEP'!H13+'ESTP + FI,SEP'!H15+'ESTP + FI,SEP'!H26)/2</f>
        <v>0</v>
      </c>
      <c r="H11" s="72"/>
    </row>
    <row r="12" spans="1:10" s="2" customFormat="1" ht="30.75" customHeight="1">
      <c r="A12" s="188" t="s">
        <v>77</v>
      </c>
      <c r="B12" s="189"/>
      <c r="C12" s="189"/>
      <c r="D12" s="190"/>
      <c r="E12" s="163">
        <v>100</v>
      </c>
      <c r="F12" s="164"/>
      <c r="G12" s="60">
        <f>(('SMID, SUSV+SUH'!H12*50)+('SMID, SUSV+SUH'!H21*25)+('SMID, SUSV+SUH'!H29*25)+('SMID, SUSV+SUH'!H32*25)+('SMID, SUSV+SUH'!H40*25))/100</f>
        <v>0</v>
      </c>
      <c r="H12" s="72"/>
    </row>
    <row r="13" spans="1:10" s="2" customFormat="1" ht="30.75" customHeight="1">
      <c r="A13" s="188" t="s">
        <v>124</v>
      </c>
      <c r="B13" s="189"/>
      <c r="C13" s="189"/>
      <c r="D13" s="190"/>
      <c r="E13" s="163">
        <v>100</v>
      </c>
      <c r="F13" s="164"/>
      <c r="G13" s="60">
        <f>All!J8</f>
        <v>0</v>
      </c>
      <c r="H13" s="72"/>
    </row>
  </sheetData>
  <sheetProtection password="DC6D" sheet="1" objects="1" scenarios="1"/>
  <mergeCells count="25">
    <mergeCell ref="A10:D10"/>
    <mergeCell ref="A11:D11"/>
    <mergeCell ref="A12:D12"/>
    <mergeCell ref="A13:D13"/>
    <mergeCell ref="E12:F12"/>
    <mergeCell ref="E13:F13"/>
    <mergeCell ref="A1:C1"/>
    <mergeCell ref="D1:H1"/>
    <mergeCell ref="D2:H2"/>
    <mergeCell ref="A2:C2"/>
    <mergeCell ref="A7:D8"/>
    <mergeCell ref="A6:H6"/>
    <mergeCell ref="A3:C3"/>
    <mergeCell ref="D3:H3"/>
    <mergeCell ref="A5:C5"/>
    <mergeCell ref="D5:H5"/>
    <mergeCell ref="A4:C4"/>
    <mergeCell ref="D4:H4"/>
    <mergeCell ref="E7:F8"/>
    <mergeCell ref="A9:D9"/>
    <mergeCell ref="G7:G8"/>
    <mergeCell ref="H7:H8"/>
    <mergeCell ref="E9:F9"/>
    <mergeCell ref="E10:F10"/>
    <mergeCell ref="E11:F11"/>
  </mergeCells>
  <printOptions horizontalCentered="1"/>
  <pageMargins left="0" right="0" top="0.5" bottom="0" header="0" footer="0"/>
  <pageSetup scale="80" orientation="landscape" horizontalDpi="300" verticalDpi="300" r:id="rId1"/>
  <headerFooter>
    <oddFooter>&amp;L&amp;F&amp;C&amp;A&amp;R&amp;D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CMM Details</vt:lpstr>
      <vt:lpstr>All</vt:lpstr>
      <vt:lpstr>ESTP</vt:lpstr>
      <vt:lpstr>FI,SEP</vt:lpstr>
      <vt:lpstr>ESTP + FI,SEP</vt:lpstr>
      <vt:lpstr>SMID, SUSV+SUH</vt:lpstr>
      <vt:lpstr>Summary</vt:lpstr>
      <vt:lpstr>'CMM Details'!Print_Area</vt:lpstr>
      <vt:lpstr>ESTP!Print_Area</vt:lpstr>
      <vt:lpstr>'ESTP + FI,SEP'!Print_Area</vt:lpstr>
      <vt:lpstr>'FI,SEP'!Print_Area</vt:lpstr>
      <vt:lpstr>Instructions!Print_Area</vt:lpstr>
      <vt:lpstr>'SMID, SUSV+SUH'!Print_Area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</dc:creator>
  <cp:lastModifiedBy>Dell</cp:lastModifiedBy>
  <cp:lastPrinted>2018-02-28T07:27:22Z</cp:lastPrinted>
  <dcterms:created xsi:type="dcterms:W3CDTF">2017-07-04T05:13:46Z</dcterms:created>
  <dcterms:modified xsi:type="dcterms:W3CDTF">2018-02-28T09:02:36Z</dcterms:modified>
</cp:coreProperties>
</file>